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autoCompressPictures="0" defaultThemeVersion="124226"/>
  <bookViews>
    <workbookView xWindow="9375" yWindow="3645" windowWidth="28800" windowHeight="16440"/>
  </bookViews>
  <sheets>
    <sheet name="공사원가계산서" sheetId="14" r:id="rId1"/>
    <sheet name="총괄내역서" sheetId="9" r:id="rId2"/>
    <sheet name="내역서" sheetId="8" r:id="rId3"/>
  </sheets>
  <externalReferences>
    <externalReference r:id="rId4"/>
    <externalReference r:id="rId5"/>
    <externalReference r:id="rId6"/>
    <externalReference r:id="rId7"/>
  </externalReferences>
  <definedNames>
    <definedName name="_">#REF!</definedName>
    <definedName name="__123Graph_D" hidden="1">'[1]0226'!#REF!</definedName>
    <definedName name="_1">#REF!</definedName>
    <definedName name="_1차_94년">#N/A</definedName>
    <definedName name="_2차결제일">#N/A</definedName>
    <definedName name="A">[2]!BringUserToAboutSheet</definedName>
    <definedName name="ADF">'[3]Customer Databas'!#REF!</definedName>
    <definedName name="BringUserToAboutSheet">[2]!BringUserToAboutSheet</definedName>
    <definedName name="BringUserToCode">[2]!BringUserToCode</definedName>
    <definedName name="_xlnm.Criteria">#REF!</definedName>
    <definedName name="DF">[2]!BringUserToAboutSheet</definedName>
    <definedName name="DFA" hidden="1">'[1]0226'!#REF!</definedName>
    <definedName name="EJ">[4]소비자가!$I$46:$J$1593</definedName>
    <definedName name="First_Rec">'[3]Customer Databas'!#REF!</definedName>
    <definedName name="GHAA">[2]!BringUserToCode</definedName>
    <definedName name="_xlnm.Print_Area" localSheetId="2">내역서!$A$1:$N$11</definedName>
    <definedName name="_xlnm.Print_Area" localSheetId="1">총괄내역서!$A$1:$M$12</definedName>
    <definedName name="Print_Area_MI">#REF!</definedName>
    <definedName name="_xlnm.Print_Titles" localSheetId="1">총괄내역서!$1:$5</definedName>
    <definedName name="_xlnm.Print_Titles">#REF!</definedName>
    <definedName name="StartChart">[2]!StartChart</definedName>
    <definedName name="StartSeller">[2]!StartSeller</definedName>
    <definedName name="견적금액">#N/A</definedName>
    <definedName name="결제">#N/A</definedName>
    <definedName name="결제금액">#N/A</definedName>
    <definedName name="공사잔금">#N/A</definedName>
    <definedName name="공종">#N/A</definedName>
    <definedName name="규격">#N/A</definedName>
    <definedName name="내역">[2]!BringUserToAboutSheet</definedName>
    <definedName name="단위">#N/A</definedName>
    <definedName name="발주금액">#N/A</definedName>
    <definedName name="변경1층">#REF!</definedName>
    <definedName name="세금계산서">#N/A</definedName>
    <definedName name="수량">#N/A</definedName>
    <definedName name="ㅇ" hidden="1">'[1]0226'!#REF!</definedName>
    <definedName name="ㅇㅁ">[2]!StartChart</definedName>
    <definedName name="하도업체명">#N/A</definedName>
    <definedName name="현찰계약금">#N/A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14"/>
  <c r="D23"/>
  <c r="D6"/>
  <c r="D7"/>
  <c r="D8"/>
  <c r="D9"/>
  <c r="D10"/>
  <c r="D11"/>
  <c r="D12"/>
  <c r="D13"/>
  <c r="D4"/>
  <c r="D5"/>
  <c r="D14"/>
  <c r="D16"/>
  <c r="D17"/>
  <c r="D18"/>
  <c r="D19"/>
  <c r="D20"/>
  <c r="D21"/>
  <c r="D22"/>
  <c r="G9" i="9"/>
  <c r="E9"/>
  <c r="C3"/>
  <c r="I9"/>
  <c r="K9"/>
  <c r="G7"/>
  <c r="G6"/>
  <c r="I7"/>
  <c r="I6"/>
  <c r="E7"/>
  <c r="K7"/>
  <c r="E6"/>
  <c r="K6"/>
</calcChain>
</file>

<file path=xl/sharedStrings.xml><?xml version="1.0" encoding="utf-8"?>
<sst xmlns="http://schemas.openxmlformats.org/spreadsheetml/2006/main" count="105" uniqueCount="79">
  <si>
    <t>규격</t>
    <phoneticPr fontId="4" type="noConversion"/>
  </si>
  <si>
    <t>수  량</t>
    <phoneticPr fontId="4" type="noConversion"/>
  </si>
  <si>
    <t>단위</t>
  </si>
  <si>
    <t>비   고</t>
    <phoneticPr fontId="4" type="noConversion"/>
  </si>
  <si>
    <t>단 가</t>
  </si>
  <si>
    <t>금  액</t>
  </si>
  <si>
    <t>단  가</t>
  </si>
  <si>
    <t>합    계</t>
    <phoneticPr fontId="4" type="noConversion"/>
  </si>
  <si>
    <t>재   료   비</t>
    <phoneticPr fontId="4" type="noConversion"/>
  </si>
  <si>
    <t>노    무    비</t>
    <phoneticPr fontId="4" type="noConversion"/>
  </si>
  <si>
    <t>경    비</t>
    <phoneticPr fontId="4" type="noConversion"/>
  </si>
  <si>
    <t>구분</t>
    <phoneticPr fontId="11" type="noConversion"/>
  </si>
  <si>
    <t>ton</t>
    <phoneticPr fontId="2" type="noConversion"/>
  </si>
  <si>
    <t>ton</t>
  </si>
  <si>
    <t>내역서</t>
    <phoneticPr fontId="4" type="noConversion"/>
  </si>
  <si>
    <t>구  분</t>
    <phoneticPr fontId="4" type="noConversion"/>
  </si>
  <si>
    <t xml:space="preserve">      공   사   명   :</t>
    <phoneticPr fontId="11" type="noConversion"/>
  </si>
  <si>
    <t>공   종</t>
    <phoneticPr fontId="4" type="noConversion"/>
  </si>
  <si>
    <t>수량</t>
    <phoneticPr fontId="4" type="noConversion"/>
  </si>
  <si>
    <t>* 순 공 사 비</t>
    <phoneticPr fontId="4" type="noConversion"/>
  </si>
  <si>
    <t>식</t>
  </si>
  <si>
    <t>품         명</t>
    <phoneticPr fontId="4" type="noConversion"/>
  </si>
  <si>
    <t>총괄내역서</t>
    <phoneticPr fontId="4" type="noConversion"/>
  </si>
  <si>
    <t>소   계</t>
    <phoneticPr fontId="4" type="noConversion"/>
  </si>
  <si>
    <t xml:space="preserve">  1. 합 성 목 재 설 치</t>
    <phoneticPr fontId="4" type="noConversion"/>
  </si>
  <si>
    <t>목재 철거</t>
  </si>
  <si>
    <t>철제물 철거</t>
    <phoneticPr fontId="2" type="noConversion"/>
  </si>
  <si>
    <t>목재 철거</t>
    <phoneticPr fontId="2" type="noConversion"/>
  </si>
  <si>
    <t>㎡</t>
    <phoneticPr fontId="2" type="noConversion"/>
  </si>
  <si>
    <t>ton</t>
    <phoneticPr fontId="2" type="noConversion"/>
  </si>
  <si>
    <t>콘크리트 헐기 부수기</t>
    <phoneticPr fontId="2" type="noConversion"/>
  </si>
  <si>
    <t>벽</t>
    <phoneticPr fontId="2" type="noConversion"/>
  </si>
  <si>
    <t>마루틀</t>
    <phoneticPr fontId="2" type="noConversion"/>
  </si>
  <si>
    <t>무근</t>
    <phoneticPr fontId="2" type="noConversion"/>
  </si>
  <si>
    <t>* 폐 기 물 수 집 및 운 반 처 리</t>
    <phoneticPr fontId="4" type="noConversion"/>
  </si>
  <si>
    <t>폐기물 수집 운반</t>
    <phoneticPr fontId="2" type="noConversion"/>
  </si>
  <si>
    <t>폐기물 처리(콘크리트, 산업폐기물)</t>
    <phoneticPr fontId="2" type="noConversion"/>
  </si>
  <si>
    <t>폐기물 소각(목재)</t>
    <phoneticPr fontId="2" type="noConversion"/>
  </si>
  <si>
    <t>간판 부착형 철거</t>
    <phoneticPr fontId="2" type="noConversion"/>
  </si>
  <si>
    <t>인</t>
    <phoneticPr fontId="2" type="noConversion"/>
  </si>
  <si>
    <t>공 사 원 가 계 산 서</t>
    <phoneticPr fontId="11" type="noConversion"/>
  </si>
  <si>
    <t>비                   목</t>
    <phoneticPr fontId="11" type="noConversion"/>
  </si>
  <si>
    <t>금        액</t>
    <phoneticPr fontId="11" type="noConversion"/>
  </si>
  <si>
    <t>구     성     비(%)</t>
    <phoneticPr fontId="11" type="noConversion"/>
  </si>
  <si>
    <t>비 고</t>
    <phoneticPr fontId="22" type="noConversion"/>
  </si>
  <si>
    <t>순
공
사
비</t>
    <phoneticPr fontId="11" type="noConversion"/>
  </si>
  <si>
    <t>재
료
비</t>
    <phoneticPr fontId="11" type="noConversion"/>
  </si>
  <si>
    <t>직 접  재 료 비</t>
    <phoneticPr fontId="11" type="noConversion"/>
  </si>
  <si>
    <t>[소           계]</t>
    <phoneticPr fontId="11" type="noConversion"/>
  </si>
  <si>
    <t>노
무
비</t>
    <phoneticPr fontId="11" type="noConversion"/>
  </si>
  <si>
    <t>직 접  노 무 비</t>
    <phoneticPr fontId="11" type="noConversion"/>
  </si>
  <si>
    <t>간 접  노 무 비</t>
    <phoneticPr fontId="11" type="noConversion"/>
  </si>
  <si>
    <t xml:space="preserve">직접노무비 * </t>
    <phoneticPr fontId="4" type="noConversion"/>
  </si>
  <si>
    <t>산 재 보 험 료</t>
    <phoneticPr fontId="11" type="noConversion"/>
  </si>
  <si>
    <t>노무비 *</t>
    <phoneticPr fontId="22" type="noConversion"/>
  </si>
  <si>
    <t>고 용 보 험 료</t>
    <phoneticPr fontId="4" type="noConversion"/>
  </si>
  <si>
    <t>노무비 ×</t>
    <phoneticPr fontId="4" type="noConversion"/>
  </si>
  <si>
    <t>건 강 보 험 료</t>
    <phoneticPr fontId="4" type="noConversion"/>
  </si>
  <si>
    <t>직접노무비 ×</t>
    <phoneticPr fontId="4" type="noConversion"/>
  </si>
  <si>
    <t>연 금 보 험 료</t>
    <phoneticPr fontId="4" type="noConversion"/>
  </si>
  <si>
    <t>퇴직공제부금비</t>
    <phoneticPr fontId="4" type="noConversion"/>
  </si>
  <si>
    <t>산업안전보건관리비</t>
    <phoneticPr fontId="4" type="noConversion"/>
  </si>
  <si>
    <t>(재+직노)  x</t>
    <phoneticPr fontId="4" type="noConversion"/>
  </si>
  <si>
    <t>환 경 보 전 비</t>
    <phoneticPr fontId="4" type="noConversion"/>
  </si>
  <si>
    <t>기   타   경  비</t>
    <phoneticPr fontId="11" type="noConversion"/>
  </si>
  <si>
    <t>(재료비+노무비) x</t>
    <phoneticPr fontId="11" type="noConversion"/>
  </si>
  <si>
    <t>순     공     사     비</t>
    <phoneticPr fontId="11" type="noConversion"/>
  </si>
  <si>
    <t>일 반 관 리 비</t>
    <phoneticPr fontId="11" type="noConversion"/>
  </si>
  <si>
    <t>(재료비+노무비+경비) *</t>
    <phoneticPr fontId="11" type="noConversion"/>
  </si>
  <si>
    <t>이     윤</t>
    <phoneticPr fontId="11" type="noConversion"/>
  </si>
  <si>
    <t>(노무비+일반관리비+경비) *</t>
    <phoneticPr fontId="11" type="noConversion"/>
  </si>
  <si>
    <t>총    공    사    비</t>
    <phoneticPr fontId="11" type="noConversion"/>
  </si>
  <si>
    <t>[ 공사명 : 철거 ]</t>
    <phoneticPr fontId="11" type="noConversion"/>
  </si>
  <si>
    <t>해안산책로 철거</t>
  </si>
  <si>
    <t>해안_x000D_산책로</t>
  </si>
  <si>
    <t>해안산책로 철거</t>
    <phoneticPr fontId="2" type="noConversion"/>
  </si>
  <si>
    <t>폐기물처리비</t>
    <phoneticPr fontId="2" type="noConversion"/>
  </si>
  <si>
    <t>공 급 가 액</t>
    <phoneticPr fontId="11" type="noConversion"/>
  </si>
  <si>
    <t>부가가치세</t>
    <phoneticPr fontId="11" type="noConversion"/>
  </si>
</sst>
</file>

<file path=xl/styles.xml><?xml version="1.0" encoding="utf-8"?>
<styleSheet xmlns="http://schemas.openxmlformats.org/spreadsheetml/2006/main">
  <numFmts count="43">
    <numFmt numFmtId="5" formatCode="&quot;₩&quot;#,##0;\-&quot;₩&quot;#,##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_ * #,##0_ ;_ * \-#,##0_ ;_ * &quot;-&quot;_ ;_ @_ "/>
    <numFmt numFmtId="177" formatCode="#,##0.00_ "/>
    <numFmt numFmtId="178" formatCode="0.00_ "/>
    <numFmt numFmtId="179" formatCode="#&quot;구&quot;&quot;간&quot;"/>
    <numFmt numFmtId="180" formatCode="#,##0_ "/>
    <numFmt numFmtId="181" formatCode="0.0%"/>
    <numFmt numFmtId="182" formatCode="#,##0_ ;[Red]\-#,##0\ "/>
    <numFmt numFmtId="183" formatCode="_-* #,##0.00_-;\-* #,##0.00_-;_-* &quot;-&quot;_-;_-@_-"/>
    <numFmt numFmtId="184" formatCode="_-* #,##0.0_-;\-* #,##0.0_-;_-* &quot;-&quot;_-;_-@_-"/>
    <numFmt numFmtId="185" formatCode="_ &quot;₩&quot;* #,##0_ ;_ &quot;₩&quot;* \-#,##0_ ;_ &quot;₩&quot;* &quot;-&quot;_ ;_ @_ "/>
    <numFmt numFmtId="186" formatCode="_ &quot;₩&quot;* #,##0.00_ ;_ &quot;₩&quot;* \-#,##0.00_ ;_ &quot;₩&quot;* &quot;-&quot;??_ ;_ @_ "/>
    <numFmt numFmtId="187" formatCode="_ * #,##0.00_ ;_ * \-#,##0.00_ ;_ * &quot;-&quot;??_ ;_ @_ "/>
    <numFmt numFmtId="188" formatCode="\$#,##0;\(\$#,##0\)"/>
    <numFmt numFmtId="189" formatCode="#,##0;\(#,##0\)"/>
    <numFmt numFmtId="190" formatCode="0,###,###"/>
    <numFmt numFmtId="191" formatCode="0.000%"/>
    <numFmt numFmtId="192" formatCode="&quot;$&quot;#,##0_);[Red]\(&quot;$&quot;#,##0\)"/>
    <numFmt numFmtId="193" formatCode="0.##"/>
    <numFmt numFmtId="194" formatCode="_-* #,##0\ _D_M_-;\-* #,##0\ _D_M_-;_-* &quot;-&quot;\ _D_M_-;_-@_-"/>
    <numFmt numFmtId="195" formatCode="_-* #,##0.00\ _D_M_-;\-* #,##0.00\ _D_M_-;_-* &quot;-&quot;??\ _D_M_-;_-@_-"/>
    <numFmt numFmtId="196" formatCode="_-* #,##0\ _k_r_-;\-* #,##0\ _k_r_-;_-* &quot;-&quot;\ _k_r_-;_-@_-"/>
    <numFmt numFmtId="197" formatCode="_-[$€-2]* #,##0.00_-;\-[$€-2]* #,##0.00_-;_-[$€-2]* &quot;-&quot;??_-"/>
    <numFmt numFmtId="198" formatCode="###"/>
    <numFmt numFmtId="199" formatCode="_-* #\!\,##0_-;&quot;₩&quot;\!\-* #\!\,##0_-;_-* &quot;-&quot;_-;_-@_-"/>
    <numFmt numFmtId="200" formatCode="_-* #\!\,##0\!.00_-;&quot;₩&quot;\!\-* #\!\,##0\!.00_-;_-* &quot;-&quot;??_-;_-@_-"/>
    <numFmt numFmtId="201" formatCode="&quot;₩&quot;&quot;₩&quot;\!\!\+0&quot;점(주관적 평가점수)&quot;"/>
    <numFmt numFmtId="202" formatCode="&quot;₩&quot;&quot;₩&quot;\!\!\+0&quot;점(주관적 평가점수) = &quot;"/>
    <numFmt numFmtId="203" formatCode="#,##0.00;&quot;-&quot;#,##0.00"/>
    <numFmt numFmtId="204" formatCode="_-* #,##0\ &quot;DM&quot;_-;\-* #,##0\ &quot;DM&quot;_-;_-* &quot;-&quot;\ &quot;DM&quot;_-;_-@_-"/>
    <numFmt numFmtId="205" formatCode="_-* #,##0.00\ &quot;DM&quot;_-;\-* #,##0.00\ &quot;DM&quot;_-;_-* &quot;-&quot;??\ &quot;DM&quot;_-;_-@_-"/>
    <numFmt numFmtId="206" formatCode="&quot;(&quot;0&quot;)&quot;"/>
    <numFmt numFmtId="207" formatCode="&quot;111-&quot;@"/>
    <numFmt numFmtId="208" formatCode="General_)"/>
    <numFmt numFmtId="209" formatCode="0.00_);[Red]\(0.00\)"/>
    <numFmt numFmtId="210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  <numFmt numFmtId="211" formatCode="_ &quot;₩&quot;* #,##0_ ;_ &quot;₩&quot;* &quot;₩&quot;&quot;₩&quot;&quot;₩&quot;&quot;₩&quot;&quot;₩&quot;\-#,##0_ ;_ &quot;₩&quot;* &quot;-&quot;_ ;_ @_ "/>
    <numFmt numFmtId="212" formatCode="&quot;₩&quot;#,##0.00\ ;\(&quot;₩&quot;#,##0.00\)"/>
    <numFmt numFmtId="213" formatCode="&quot;₩&quot;#,##0;&quot;₩&quot;\-#,##0"/>
  </numFmts>
  <fonts count="6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4"/>
      <name val="맑은 고딕"/>
      <family val="3"/>
      <charset val="129"/>
      <scheme val="major"/>
    </font>
    <font>
      <sz val="8"/>
      <name val="맑은 고딕"/>
      <family val="3"/>
      <charset val="129"/>
    </font>
    <font>
      <sz val="11"/>
      <name val="굴림체"/>
      <family val="3"/>
      <charset val="129"/>
    </font>
    <font>
      <b/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name val="Arial"/>
      <family val="2"/>
    </font>
    <font>
      <b/>
      <sz val="9"/>
      <color rgb="FFFF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8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9"/>
      <name val="맑은 고딕"/>
      <family val="3"/>
      <charset val="129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sz val="8"/>
      <name val="바탕체"/>
      <family val="1"/>
      <charset val="129"/>
    </font>
    <font>
      <sz val="11"/>
      <color indexed="8"/>
      <name val="맑은 고딕"/>
      <family val="3"/>
      <charset val="129"/>
    </font>
    <font>
      <b/>
      <sz val="11"/>
      <name val="맑은 고딕"/>
      <family val="3"/>
      <charset val="129"/>
      <scheme val="minor"/>
    </font>
    <font>
      <sz val="10"/>
      <name val="MS Sans Serif"/>
      <family val="2"/>
    </font>
    <font>
      <sz val="12"/>
      <name val="돋움체"/>
      <family val="3"/>
      <charset val="129"/>
    </font>
    <font>
      <sz val="12"/>
      <name val="바탕체"/>
      <family val="1"/>
      <charset val="129"/>
    </font>
    <font>
      <sz val="10"/>
      <name val="Helv"/>
      <family val="2"/>
    </font>
    <font>
      <sz val="12"/>
      <name val="Arial"/>
      <family val="2"/>
    </font>
    <font>
      <sz val="12"/>
      <name val="ⓒoUAAA¨u"/>
      <family val="1"/>
      <charset val="129"/>
    </font>
    <font>
      <sz val="11"/>
      <name val="μ¸¿o"/>
      <family val="1"/>
      <charset val="129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2"/>
      <name val="±¼¸²Ã¼"/>
      <family val="3"/>
    </font>
    <font>
      <sz val="11"/>
      <name val="¹ÙÅÁÃ¼"/>
      <family val="1"/>
      <charset val="129"/>
    </font>
    <font>
      <sz val="11"/>
      <name val="¹UAAA¼"/>
      <family val="1"/>
      <charset val="129"/>
    </font>
    <font>
      <sz val="11"/>
      <name val="바탕체"/>
      <family val="1"/>
      <charset val="129"/>
    </font>
    <font>
      <b/>
      <sz val="10"/>
      <name val="Helv"/>
      <family val="2"/>
    </font>
    <font>
      <sz val="1"/>
      <color indexed="8"/>
      <name val="Courier"/>
      <family val="3"/>
    </font>
    <font>
      <sz val="10"/>
      <name val="MS Serif"/>
      <family val="1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16"/>
      <name val="MS Serif"/>
      <family val="1"/>
    </font>
    <font>
      <sz val="9"/>
      <name val="굴림체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i/>
      <outline/>
      <shadow/>
      <u/>
      <sz val="1"/>
      <color indexed="24"/>
      <name val="Courier"/>
      <family val="3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b/>
      <sz val="11"/>
      <name val="바탕"/>
      <family val="1"/>
      <charset val="129"/>
    </font>
    <font>
      <u/>
      <sz val="10"/>
      <color indexed="14"/>
      <name val="MS Sans Serif"/>
      <family val="2"/>
    </font>
    <font>
      <sz val="14"/>
      <name val="뼻뮝"/>
      <family val="1"/>
      <charset val="129"/>
    </font>
    <font>
      <sz val="12"/>
      <name val="HP-TIMES"/>
      <family val="1"/>
    </font>
    <font>
      <sz val="11"/>
      <name val="돋움체"/>
      <family val="3"/>
      <charset val="129"/>
    </font>
    <font>
      <sz val="10"/>
      <name val="명조"/>
      <family val="3"/>
      <charset val="129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5" fillId="0" borderId="0"/>
    <xf numFmtId="0" fontId="8" fillId="0" borderId="0"/>
    <xf numFmtId="0" fontId="12" fillId="0" borderId="0"/>
    <xf numFmtId="0" fontId="15" fillId="0" borderId="0">
      <alignment vertical="center"/>
    </xf>
    <xf numFmtId="0" fontId="12" fillId="0" borderId="0"/>
    <xf numFmtId="0" fontId="20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5" fillId="0" borderId="58">
      <alignment horizontal="center"/>
    </xf>
    <xf numFmtId="3" fontId="26" fillId="0" borderId="49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27" fillId="0" borderId="0"/>
    <xf numFmtId="0" fontId="28" fillId="0" borderId="0"/>
    <xf numFmtId="0" fontId="27" fillId="0" borderId="0"/>
    <xf numFmtId="0" fontId="27" fillId="0" borderId="0" applyFont="0" applyFill="0" applyBorder="0" applyAlignment="0" applyProtection="0"/>
    <xf numFmtId="0" fontId="27" fillId="0" borderId="0"/>
    <xf numFmtId="0" fontId="8" fillId="0" borderId="0"/>
    <xf numFmtId="0" fontId="8" fillId="0" borderId="0"/>
    <xf numFmtId="0" fontId="8" fillId="0" borderId="0"/>
    <xf numFmtId="0" fontId="27" fillId="0" borderId="0"/>
    <xf numFmtId="0" fontId="8" fillId="0" borderId="0"/>
    <xf numFmtId="0" fontId="27" fillId="0" borderId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8" fillId="0" borderId="0"/>
    <xf numFmtId="0" fontId="2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27" fillId="0" borderId="0" applyFont="0" applyFill="0" applyBorder="0" applyAlignment="0" applyProtection="0"/>
    <xf numFmtId="3" fontId="26" fillId="0" borderId="49"/>
    <xf numFmtId="3" fontId="26" fillId="0" borderId="49"/>
    <xf numFmtId="9" fontId="27" fillId="0" borderId="0">
      <protection locked="0"/>
    </xf>
    <xf numFmtId="0" fontId="29" fillId="0" borderId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2" fillId="0" borderId="0">
      <protection locked="0"/>
    </xf>
    <xf numFmtId="42" fontId="31" fillId="0" borderId="0" applyFont="0" applyFill="0" applyBorder="0" applyAlignment="0" applyProtection="0"/>
    <xf numFmtId="185" fontId="32" fillId="0" borderId="0" applyFont="0" applyFill="0" applyBorder="0" applyAlignment="0" applyProtection="0"/>
    <xf numFmtId="37" fontId="33" fillId="0" borderId="0" applyFont="0" applyFill="0" applyBorder="0" applyAlignment="0" applyProtection="0"/>
    <xf numFmtId="44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25" fillId="0" borderId="0"/>
    <xf numFmtId="41" fontId="31" fillId="0" borderId="0" applyFont="0" applyFill="0" applyBorder="0" applyAlignment="0" applyProtection="0"/>
    <xf numFmtId="176" fontId="32" fillId="0" borderId="0" applyFont="0" applyFill="0" applyBorder="0" applyAlignment="0" applyProtection="0"/>
    <xf numFmtId="37" fontId="33" fillId="0" borderId="0" applyFont="0" applyFill="0" applyBorder="0" applyAlignment="0" applyProtection="0"/>
    <xf numFmtId="43" fontId="31" fillId="0" borderId="0" applyFont="0" applyFill="0" applyBorder="0" applyAlignment="0" applyProtection="0"/>
    <xf numFmtId="187" fontId="32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0" fillId="0" borderId="0">
      <alignment vertical="center"/>
    </xf>
    <xf numFmtId="0" fontId="34" fillId="0" borderId="0"/>
    <xf numFmtId="0" fontId="33" fillId="0" borderId="0"/>
    <xf numFmtId="0" fontId="35" fillId="0" borderId="0"/>
    <xf numFmtId="0" fontId="36" fillId="0" borderId="0"/>
    <xf numFmtId="0" fontId="32" fillId="0" borderId="0"/>
    <xf numFmtId="0" fontId="8" fillId="0" borderId="0"/>
    <xf numFmtId="188" fontId="37" fillId="0" borderId="0" applyFill="0" applyBorder="0" applyAlignment="0"/>
    <xf numFmtId="0" fontId="38" fillId="0" borderId="0"/>
    <xf numFmtId="4" fontId="39" fillId="0" borderId="0">
      <protection locked="0"/>
    </xf>
    <xf numFmtId="189" fontId="12" fillId="0" borderId="0"/>
    <xf numFmtId="0" fontId="8" fillId="0" borderId="0" applyFont="0" applyFill="0" applyBorder="0" applyAlignment="0" applyProtection="0"/>
    <xf numFmtId="190" fontId="27" fillId="0" borderId="0">
      <protection locked="0"/>
    </xf>
    <xf numFmtId="0" fontId="40" fillId="0" borderId="0" applyNumberFormat="0" applyAlignment="0">
      <alignment horizontal="left"/>
    </xf>
    <xf numFmtId="191" fontId="27" fillId="0" borderId="0">
      <protection locked="0"/>
    </xf>
    <xf numFmtId="192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93" fontId="27" fillId="0" borderId="0">
      <protection locked="0"/>
    </xf>
    <xf numFmtId="0" fontId="8" fillId="0" borderId="0"/>
    <xf numFmtId="0" fontId="41" fillId="0" borderId="0" applyFont="0" applyFill="0" applyBorder="0" applyAlignment="0" applyProtection="0"/>
    <xf numFmtId="194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6" fontId="12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Alignment="0">
      <alignment horizontal="left"/>
    </xf>
    <xf numFmtId="197" fontId="45" fillId="0" borderId="0" applyFont="0" applyFill="0" applyBorder="0" applyAlignment="0" applyProtection="0"/>
    <xf numFmtId="3" fontId="41" fillId="0" borderId="0" applyFont="0" applyFill="0" applyBorder="0" applyAlignment="0" applyProtection="0"/>
    <xf numFmtId="198" fontId="27" fillId="0" borderId="0">
      <protection locked="0"/>
    </xf>
    <xf numFmtId="38" fontId="46" fillId="5" borderId="0" applyNumberFormat="0" applyBorder="0" applyAlignment="0" applyProtection="0"/>
    <xf numFmtId="0" fontId="47" fillId="0" borderId="0">
      <alignment horizontal="left"/>
    </xf>
    <xf numFmtId="0" fontId="48" fillId="0" borderId="59" applyNumberFormat="0" applyAlignment="0" applyProtection="0">
      <alignment horizontal="left" vertical="center"/>
    </xf>
    <xf numFmtId="0" fontId="48" fillId="0" borderId="21">
      <alignment horizontal="left" vertical="center"/>
    </xf>
    <xf numFmtId="0" fontId="49" fillId="0" borderId="0">
      <protection locked="0"/>
    </xf>
    <xf numFmtId="0" fontId="49" fillId="0" borderId="0"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10" fontId="46" fillId="5" borderId="49" applyNumberFormat="0" applyBorder="0" applyAlignment="0" applyProtection="0"/>
    <xf numFmtId="0" fontId="12" fillId="0" borderId="1">
      <protection locked="0"/>
    </xf>
    <xf numFmtId="199" fontId="8" fillId="0" borderId="0" applyFont="0" applyFill="0" applyBorder="0" applyAlignment="0" applyProtection="0"/>
    <xf numFmtId="200" fontId="8" fillId="0" borderId="0" applyFont="0" applyFill="0" applyBorder="0" applyAlignment="0" applyProtection="0"/>
    <xf numFmtId="0" fontId="51" fillId="0" borderId="1"/>
    <xf numFmtId="5" fontId="41" fillId="0" borderId="0" applyFont="0" applyFill="0" applyBorder="0" applyAlignment="0" applyProtection="0"/>
    <xf numFmtId="201" fontId="12" fillId="0" borderId="0" applyFont="0" applyFill="0" applyBorder="0" applyAlignment="0" applyProtection="0"/>
    <xf numFmtId="202" fontId="12" fillId="0" borderId="0" applyFont="0" applyFill="0" applyBorder="0" applyAlignment="0" applyProtection="0"/>
    <xf numFmtId="37" fontId="52" fillId="0" borderId="0"/>
    <xf numFmtId="203" fontId="27" fillId="0" borderId="0"/>
    <xf numFmtId="0" fontId="27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0" fontId="8" fillId="0" borderId="0" applyFont="0" applyFill="0" applyBorder="0" applyAlignment="0" applyProtection="0"/>
    <xf numFmtId="0" fontId="39" fillId="0" borderId="0">
      <protection locked="0"/>
    </xf>
    <xf numFmtId="14" fontId="53" fillId="0" borderId="0" applyNumberFormat="0" applyFill="0" applyBorder="0" applyAlignment="0" applyProtection="0">
      <alignment horizontal="left"/>
    </xf>
    <xf numFmtId="0" fontId="51" fillId="0" borderId="0"/>
    <xf numFmtId="40" fontId="54" fillId="0" borderId="0" applyBorder="0">
      <alignment horizontal="right"/>
    </xf>
    <xf numFmtId="0" fontId="41" fillId="0" borderId="60" applyNumberFormat="0" applyFont="0" applyFill="0" applyAlignment="0" applyProtection="0"/>
    <xf numFmtId="0" fontId="22" fillId="0" borderId="29">
      <alignment horizontal="left"/>
    </xf>
    <xf numFmtId="2" fontId="41" fillId="0" borderId="0" applyFont="0" applyFill="0" applyBorder="0" applyAlignment="0" applyProtection="0"/>
    <xf numFmtId="204" fontId="8" fillId="0" borderId="0" applyFont="0" applyFill="0" applyBorder="0" applyAlignment="0" applyProtection="0"/>
    <xf numFmtId="205" fontId="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55" fillId="0" borderId="0">
      <protection locked="0"/>
    </xf>
    <xf numFmtId="206" fontId="27" fillId="0" borderId="0"/>
    <xf numFmtId="2" fontId="56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207" fontId="27" fillId="0" borderId="0"/>
    <xf numFmtId="0" fontId="12" fillId="0" borderId="0">
      <protection locked="0"/>
    </xf>
    <xf numFmtId="0" fontId="56" fillId="0" borderId="0" applyFont="0" applyFill="0" applyBorder="0" applyAlignment="0" applyProtection="0"/>
    <xf numFmtId="0" fontId="59" fillId="0" borderId="61">
      <alignment vertical="center"/>
    </xf>
    <xf numFmtId="37" fontId="26" fillId="0" borderId="0"/>
    <xf numFmtId="0" fontId="56" fillId="0" borderId="0" applyFont="0" applyFill="0" applyBorder="0" applyAlignment="0" applyProtection="0"/>
    <xf numFmtId="0" fontId="60" fillId="0" borderId="0" applyNumberFormat="0" applyFill="0" applyBorder="0" applyAlignment="0" applyProtection="0"/>
    <xf numFmtId="40" fontId="61" fillId="0" borderId="0" applyFont="0" applyFill="0" applyBorder="0" applyAlignment="0" applyProtection="0"/>
    <xf numFmtId="38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27" fillId="0" borderId="0"/>
    <xf numFmtId="208" fontId="62" fillId="0" borderId="0"/>
    <xf numFmtId="4" fontId="63" fillId="0" borderId="0"/>
    <xf numFmtId="4" fontId="63" fillId="0" borderId="0"/>
    <xf numFmtId="4" fontId="63" fillId="0" borderId="0"/>
    <xf numFmtId="209" fontId="26" fillId="0" borderId="0"/>
    <xf numFmtId="210" fontId="8" fillId="0" borderId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8" fillId="0" borderId="0"/>
    <xf numFmtId="0" fontId="8" fillId="0" borderId="0"/>
    <xf numFmtId="0" fontId="27" fillId="0" borderId="0"/>
    <xf numFmtId="0" fontId="27" fillId="0" borderId="0" applyFont="0" applyFill="0" applyBorder="0" applyAlignment="0" applyProtection="0"/>
    <xf numFmtId="0" fontId="64" fillId="0" borderId="62"/>
    <xf numFmtId="4" fontId="56" fillId="0" borderId="0" applyFont="0" applyFill="0" applyBorder="0" applyAlignment="0" applyProtection="0"/>
    <xf numFmtId="3" fontId="56" fillId="0" borderId="0" applyFont="0" applyFill="0" applyBorder="0" applyAlignment="0" applyProtection="0"/>
    <xf numFmtId="0" fontId="27" fillId="0" borderId="0"/>
    <xf numFmtId="211" fontId="8" fillId="0" borderId="0" applyFont="0" applyFill="0" applyBorder="0" applyAlignment="0" applyProtection="0"/>
    <xf numFmtId="0" fontId="27" fillId="0" borderId="0" applyFont="0" applyFill="0" applyBorder="0" applyAlignment="0" applyProtection="0"/>
    <xf numFmtId="10" fontId="56" fillId="0" borderId="0" applyFont="0" applyFill="0" applyBorder="0" applyAlignment="0" applyProtection="0"/>
    <xf numFmtId="0" fontId="12" fillId="0" borderId="0"/>
    <xf numFmtId="0" fontId="65" fillId="0" borderId="0"/>
    <xf numFmtId="0" fontId="23" fillId="0" borderId="0">
      <alignment vertical="center"/>
    </xf>
    <xf numFmtId="0" fontId="12" fillId="0" borderId="0"/>
    <xf numFmtId="0" fontId="56" fillId="0" borderId="60" applyNumberFormat="0" applyFont="0" applyFill="0" applyAlignment="0" applyProtection="0"/>
    <xf numFmtId="212" fontId="56" fillId="0" borderId="0" applyFont="0" applyFill="0" applyBorder="0" applyAlignment="0" applyProtection="0"/>
    <xf numFmtId="213" fontId="56" fillId="0" borderId="0" applyFont="0" applyFill="0" applyBorder="0" applyAlignment="0" applyProtection="0"/>
  </cellStyleXfs>
  <cellXfs count="163">
    <xf numFmtId="0" fontId="0" fillId="0" borderId="0" xfId="0">
      <alignment vertical="center"/>
    </xf>
    <xf numFmtId="0" fontId="7" fillId="0" borderId="11" xfId="2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0" fontId="10" fillId="0" borderId="0" xfId="0" applyNumberFormat="1" applyFont="1" applyAlignment="1">
      <alignment horizontal="right" vertical="center"/>
    </xf>
    <xf numFmtId="41" fontId="7" fillId="0" borderId="12" xfId="1" applyFont="1" applyFill="1" applyBorder="1" applyAlignment="1">
      <alignment vertical="center"/>
    </xf>
    <xf numFmtId="0" fontId="6" fillId="0" borderId="7" xfId="2" applyFont="1" applyFill="1" applyBorder="1" applyAlignment="1">
      <alignment horizontal="center" vertical="center"/>
    </xf>
    <xf numFmtId="176" fontId="6" fillId="2" borderId="28" xfId="0" applyNumberFormat="1" applyFont="1" applyFill="1" applyBorder="1" applyAlignment="1">
      <alignment horizontal="right" vertical="center"/>
    </xf>
    <xf numFmtId="176" fontId="14" fillId="3" borderId="28" xfId="0" applyNumberFormat="1" applyFont="1" applyFill="1" applyBorder="1" applyAlignment="1">
      <alignment horizontal="right" vertical="center"/>
    </xf>
    <xf numFmtId="180" fontId="7" fillId="0" borderId="11" xfId="2" applyNumberFormat="1" applyFont="1" applyFill="1" applyBorder="1" applyAlignment="1">
      <alignment horizontal="right" vertical="center"/>
    </xf>
    <xf numFmtId="40" fontId="7" fillId="0" borderId="13" xfId="3" applyNumberFormat="1" applyFont="1" applyFill="1" applyBorder="1" applyAlignment="1" applyProtection="1">
      <alignment horizontal="center" vertical="center"/>
    </xf>
    <xf numFmtId="178" fontId="7" fillId="0" borderId="11" xfId="2" applyNumberFormat="1" applyFont="1" applyFill="1" applyBorder="1" applyAlignment="1">
      <alignment horizontal="center" vertical="center"/>
    </xf>
    <xf numFmtId="0" fontId="13" fillId="0" borderId="19" xfId="2" applyFont="1" applyFill="1" applyBorder="1" applyAlignment="1">
      <alignment horizontal="center" vertical="center"/>
    </xf>
    <xf numFmtId="178" fontId="7" fillId="0" borderId="19" xfId="2" applyNumberFormat="1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13" fillId="0" borderId="11" xfId="2" applyFont="1" applyFill="1" applyBorder="1" applyAlignment="1">
      <alignment vertical="center"/>
    </xf>
    <xf numFmtId="0" fontId="13" fillId="0" borderId="19" xfId="2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176" fontId="7" fillId="0" borderId="12" xfId="0" applyNumberFormat="1" applyFont="1" applyFill="1" applyBorder="1" applyAlignment="1">
      <alignment vertical="center"/>
    </xf>
    <xf numFmtId="0" fontId="7" fillId="0" borderId="19" xfId="2" applyFont="1" applyFill="1" applyBorder="1" applyAlignment="1">
      <alignment horizontal="center" vertical="center"/>
    </xf>
    <xf numFmtId="41" fontId="7" fillId="0" borderId="12" xfId="1" applyFont="1" applyFill="1" applyBorder="1" applyAlignment="1">
      <alignment vertical="center"/>
    </xf>
    <xf numFmtId="41" fontId="7" fillId="0" borderId="11" xfId="1" applyFont="1" applyFill="1" applyBorder="1" applyAlignment="1" applyProtection="1">
      <alignment vertical="center"/>
    </xf>
    <xf numFmtId="179" fontId="7" fillId="0" borderId="10" xfId="2" applyNumberFormat="1" applyFont="1" applyFill="1" applyBorder="1" applyAlignment="1">
      <alignment horizontal="center" vertical="center"/>
    </xf>
    <xf numFmtId="0" fontId="7" fillId="0" borderId="11" xfId="2" applyFont="1" applyFill="1" applyBorder="1" applyAlignment="1">
      <alignment vertical="center"/>
    </xf>
    <xf numFmtId="0" fontId="7" fillId="0" borderId="13" xfId="3" applyNumberFormat="1" applyFont="1" applyFill="1" applyBorder="1" applyAlignment="1" applyProtection="1">
      <alignment horizontal="center" vertical="center"/>
    </xf>
    <xf numFmtId="176" fontId="7" fillId="0" borderId="11" xfId="3" applyNumberFormat="1" applyFont="1" applyFill="1" applyBorder="1" applyAlignment="1" applyProtection="1">
      <alignment vertical="center"/>
    </xf>
    <xf numFmtId="0" fontId="7" fillId="0" borderId="32" xfId="2" applyFont="1" applyFill="1" applyBorder="1" applyAlignment="1">
      <alignment horizontal="center" vertical="center"/>
    </xf>
    <xf numFmtId="40" fontId="7" fillId="0" borderId="33" xfId="3" applyNumberFormat="1" applyFont="1" applyFill="1" applyBorder="1" applyAlignment="1" applyProtection="1">
      <alignment vertical="center" shrinkToFit="1"/>
    </xf>
    <xf numFmtId="179" fontId="6" fillId="2" borderId="34" xfId="2" applyNumberFormat="1" applyFont="1" applyFill="1" applyBorder="1" applyAlignment="1">
      <alignment horizontal="center" vertical="center"/>
    </xf>
    <xf numFmtId="0" fontId="7" fillId="0" borderId="39" xfId="2" applyFont="1" applyFill="1" applyBorder="1" applyAlignment="1">
      <alignment horizontal="center" vertical="center"/>
    </xf>
    <xf numFmtId="40" fontId="7" fillId="0" borderId="40" xfId="3" applyNumberFormat="1" applyFont="1" applyFill="1" applyBorder="1" applyAlignment="1" applyProtection="1">
      <alignment vertical="center" shrinkToFit="1"/>
    </xf>
    <xf numFmtId="0" fontId="13" fillId="0" borderId="11" xfId="2" applyFont="1" applyFill="1" applyBorder="1" applyAlignment="1">
      <alignment horizontal="center" vertical="center"/>
    </xf>
    <xf numFmtId="0" fontId="9" fillId="0" borderId="44" xfId="2" applyFont="1" applyFill="1" applyBorder="1" applyAlignment="1">
      <alignment horizontal="center" vertical="center" shrinkToFit="1"/>
    </xf>
    <xf numFmtId="0" fontId="6" fillId="0" borderId="7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177" fontId="7" fillId="0" borderId="11" xfId="2" applyNumberFormat="1" applyFont="1" applyFill="1" applyBorder="1" applyAlignment="1">
      <alignment horizontal="right" vertical="center"/>
    </xf>
    <xf numFmtId="0" fontId="7" fillId="0" borderId="11" xfId="2" applyFont="1" applyFill="1" applyBorder="1" applyAlignment="1">
      <alignment horizontal="center" vertical="center"/>
    </xf>
    <xf numFmtId="182" fontId="7" fillId="0" borderId="11" xfId="0" applyNumberFormat="1" applyFont="1" applyFill="1" applyBorder="1" applyAlignment="1">
      <alignment horizontal="right" vertical="center" shrinkToFit="1"/>
    </xf>
    <xf numFmtId="182" fontId="7" fillId="0" borderId="11" xfId="3" applyNumberFormat="1" applyFont="1" applyFill="1" applyBorder="1" applyAlignment="1" applyProtection="1">
      <alignment vertical="center" shrinkToFit="1"/>
    </xf>
    <xf numFmtId="182" fontId="7" fillId="0" borderId="11" xfId="3" applyNumberFormat="1" applyFont="1" applyFill="1" applyBorder="1" applyAlignment="1" applyProtection="1">
      <alignment horizontal="right" vertical="center" shrinkToFit="1"/>
    </xf>
    <xf numFmtId="182" fontId="7" fillId="0" borderId="19" xfId="0" applyNumberFormat="1" applyFont="1" applyFill="1" applyBorder="1" applyAlignment="1">
      <alignment horizontal="right" vertical="center" shrinkToFit="1"/>
    </xf>
    <xf numFmtId="182" fontId="7" fillId="0" borderId="19" xfId="3" applyNumberFormat="1" applyFont="1" applyFill="1" applyBorder="1" applyAlignment="1" applyProtection="1">
      <alignment vertical="center" shrinkToFit="1"/>
    </xf>
    <xf numFmtId="182" fontId="7" fillId="0" borderId="19" xfId="3" applyNumberFormat="1" applyFont="1" applyFill="1" applyBorder="1" applyAlignment="1" applyProtection="1">
      <alignment horizontal="right" vertical="center" shrinkToFit="1"/>
    </xf>
    <xf numFmtId="0" fontId="19" fillId="0" borderId="0" xfId="7" applyFont="1" applyAlignment="1">
      <alignment vertical="center"/>
    </xf>
    <xf numFmtId="0" fontId="16" fillId="0" borderId="31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6" fillId="4" borderId="49" xfId="7" applyFont="1" applyFill="1" applyBorder="1" applyAlignment="1">
      <alignment horizontal="center" vertical="center"/>
    </xf>
    <xf numFmtId="10" fontId="19" fillId="0" borderId="0" xfId="7" applyNumberFormat="1" applyFont="1" applyAlignment="1">
      <alignment horizontal="right" vertical="center"/>
    </xf>
    <xf numFmtId="0" fontId="17" fillId="0" borderId="22" xfId="7" applyFont="1" applyBorder="1" applyAlignment="1">
      <alignment horizontal="center" vertical="center"/>
    </xf>
    <xf numFmtId="37" fontId="17" fillId="0" borderId="50" xfId="7" applyNumberFormat="1" applyFont="1" applyBorder="1" applyAlignment="1">
      <alignment vertical="center"/>
    </xf>
    <xf numFmtId="0" fontId="17" fillId="0" borderId="51" xfId="7" applyFont="1" applyBorder="1" applyAlignment="1">
      <alignment horizontal="right" vertical="center"/>
    </xf>
    <xf numFmtId="10" fontId="17" fillId="0" borderId="45" xfId="8" applyNumberFormat="1" applyFont="1" applyBorder="1" applyAlignment="1">
      <alignment horizontal="center" vertical="center"/>
    </xf>
    <xf numFmtId="0" fontId="17" fillId="0" borderId="50" xfId="7" applyFont="1" applyBorder="1" applyAlignment="1">
      <alignment horizontal="center" vertical="center"/>
    </xf>
    <xf numFmtId="41" fontId="18" fillId="0" borderId="0" xfId="9" applyFont="1" applyAlignment="1">
      <alignment horizontal="right" vertical="center"/>
    </xf>
    <xf numFmtId="183" fontId="18" fillId="0" borderId="0" xfId="9" applyNumberFormat="1" applyFont="1" applyAlignment="1">
      <alignment vertical="center"/>
    </xf>
    <xf numFmtId="41" fontId="17" fillId="0" borderId="0" xfId="9" applyFont="1" applyAlignment="1">
      <alignment vertical="center"/>
    </xf>
    <xf numFmtId="0" fontId="17" fillId="0" borderId="52" xfId="7" applyFont="1" applyBorder="1" applyAlignment="1">
      <alignment horizontal="center" vertical="center"/>
    </xf>
    <xf numFmtId="37" fontId="17" fillId="0" borderId="53" xfId="7" applyNumberFormat="1" applyFont="1" applyBorder="1" applyAlignment="1">
      <alignment vertical="center"/>
    </xf>
    <xf numFmtId="10" fontId="17" fillId="0" borderId="30" xfId="8" applyNumberFormat="1" applyFont="1" applyBorder="1" applyAlignment="1">
      <alignment horizontal="center" vertical="center"/>
    </xf>
    <xf numFmtId="41" fontId="18" fillId="0" borderId="0" xfId="9" applyFont="1" applyAlignment="1">
      <alignment vertical="center"/>
    </xf>
    <xf numFmtId="0" fontId="16" fillId="4" borderId="52" xfId="7" applyFont="1" applyFill="1" applyBorder="1" applyAlignment="1">
      <alignment horizontal="center" vertical="center"/>
    </xf>
    <xf numFmtId="37" fontId="16" fillId="4" borderId="53" xfId="7" applyNumberFormat="1" applyFont="1" applyFill="1" applyBorder="1" applyAlignment="1">
      <alignment vertical="center"/>
    </xf>
    <xf numFmtId="0" fontId="16" fillId="0" borderId="54" xfId="7" applyFont="1" applyBorder="1" applyAlignment="1">
      <alignment horizontal="right" vertical="center"/>
    </xf>
    <xf numFmtId="41" fontId="16" fillId="0" borderId="55" xfId="9" applyFont="1" applyBorder="1" applyAlignment="1">
      <alignment horizontal="center" vertical="center"/>
    </xf>
    <xf numFmtId="184" fontId="18" fillId="0" borderId="0" xfId="9" applyNumberFormat="1" applyFont="1" applyAlignment="1">
      <alignment vertical="center"/>
    </xf>
    <xf numFmtId="0" fontId="17" fillId="0" borderId="56" xfId="7" applyFont="1" applyBorder="1" applyAlignment="1">
      <alignment horizontal="right" vertical="center"/>
    </xf>
    <xf numFmtId="0" fontId="17" fillId="0" borderId="54" xfId="7" applyFont="1" applyBorder="1" applyAlignment="1">
      <alignment horizontal="right" vertical="center"/>
    </xf>
    <xf numFmtId="10" fontId="17" fillId="0" borderId="30" xfId="8" applyNumberFormat="1" applyFont="1" applyBorder="1" applyAlignment="1">
      <alignment horizontal="right" vertical="center"/>
    </xf>
    <xf numFmtId="10" fontId="17" fillId="0" borderId="53" xfId="7" applyNumberFormat="1" applyFont="1" applyBorder="1" applyAlignment="1">
      <alignment horizontal="center" vertical="center"/>
    </xf>
    <xf numFmtId="0" fontId="17" fillId="0" borderId="53" xfId="7" applyFont="1" applyFill="1" applyBorder="1" applyAlignment="1">
      <alignment horizontal="center" vertical="center"/>
    </xf>
    <xf numFmtId="37" fontId="17" fillId="0" borderId="55" xfId="7" applyNumberFormat="1" applyFont="1" applyFill="1" applyBorder="1" applyAlignment="1">
      <alignment vertical="center"/>
    </xf>
    <xf numFmtId="0" fontId="17" fillId="0" borderId="57" xfId="7" applyFont="1" applyFill="1" applyBorder="1" applyAlignment="1">
      <alignment horizontal="right" vertical="center"/>
    </xf>
    <xf numFmtId="10" fontId="17" fillId="0" borderId="46" xfId="8" applyNumberFormat="1" applyFont="1" applyFill="1" applyBorder="1" applyAlignment="1">
      <alignment horizontal="right" vertical="center"/>
    </xf>
    <xf numFmtId="10" fontId="17" fillId="0" borderId="53" xfId="9" applyNumberFormat="1" applyFont="1" applyFill="1" applyBorder="1" applyAlignment="1">
      <alignment horizontal="center" vertical="center"/>
    </xf>
    <xf numFmtId="41" fontId="19" fillId="0" borderId="0" xfId="9" applyFont="1" applyFill="1" applyAlignment="1">
      <alignment horizontal="right" vertical="center"/>
    </xf>
    <xf numFmtId="41" fontId="19" fillId="0" borderId="0" xfId="9" applyFont="1" applyFill="1" applyAlignment="1">
      <alignment vertical="center"/>
    </xf>
    <xf numFmtId="0" fontId="19" fillId="0" borderId="0" xfId="7" applyFont="1" applyFill="1" applyAlignment="1">
      <alignment vertical="center"/>
    </xf>
    <xf numFmtId="0" fontId="17" fillId="0" borderId="0" xfId="7" applyFont="1" applyFill="1" applyAlignment="1">
      <alignment vertical="center"/>
    </xf>
    <xf numFmtId="0" fontId="17" fillId="0" borderId="52" xfId="7" applyFont="1" applyFill="1" applyBorder="1" applyAlignment="1">
      <alignment horizontal="center" vertical="center"/>
    </xf>
    <xf numFmtId="37" fontId="17" fillId="0" borderId="53" xfId="7" applyNumberFormat="1" applyFont="1" applyFill="1" applyBorder="1" applyAlignment="1">
      <alignment vertical="center"/>
    </xf>
    <xf numFmtId="0" fontId="17" fillId="0" borderId="54" xfId="7" applyFont="1" applyFill="1" applyBorder="1" applyAlignment="1">
      <alignment horizontal="right" vertical="center"/>
    </xf>
    <xf numFmtId="10" fontId="17" fillId="0" borderId="30" xfId="8" applyNumberFormat="1" applyFont="1" applyFill="1" applyBorder="1" applyAlignment="1">
      <alignment horizontal="right" vertical="center"/>
    </xf>
    <xf numFmtId="10" fontId="24" fillId="0" borderId="0" xfId="7" applyNumberFormat="1" applyFont="1" applyFill="1" applyAlignment="1">
      <alignment vertical="center"/>
    </xf>
    <xf numFmtId="41" fontId="17" fillId="0" borderId="54" xfId="9" applyFont="1" applyBorder="1" applyAlignment="1">
      <alignment horizontal="right" vertical="center"/>
    </xf>
    <xf numFmtId="41" fontId="16" fillId="0" borderId="53" xfId="7" applyNumberFormat="1" applyFont="1" applyBorder="1" applyAlignment="1">
      <alignment horizontal="center" vertical="center"/>
    </xf>
    <xf numFmtId="10" fontId="24" fillId="0" borderId="0" xfId="7" applyNumberFormat="1" applyFont="1" applyAlignment="1">
      <alignment vertical="center"/>
    </xf>
    <xf numFmtId="37" fontId="16" fillId="4" borderId="49" xfId="7" applyNumberFormat="1" applyFont="1" applyFill="1" applyBorder="1" applyAlignment="1">
      <alignment vertical="center"/>
    </xf>
    <xf numFmtId="41" fontId="17" fillId="4" borderId="20" xfId="9" applyFont="1" applyFill="1" applyBorder="1" applyAlignment="1">
      <alignment horizontal="right" vertical="center"/>
    </xf>
    <xf numFmtId="10" fontId="17" fillId="4" borderId="28" xfId="8" applyNumberFormat="1" applyFont="1" applyFill="1" applyBorder="1" applyAlignment="1">
      <alignment horizontal="right" vertical="center"/>
    </xf>
    <xf numFmtId="41" fontId="16" fillId="4" borderId="49" xfId="7" applyNumberFormat="1" applyFont="1" applyFill="1" applyBorder="1" applyAlignment="1">
      <alignment horizontal="center" vertical="center"/>
    </xf>
    <xf numFmtId="37" fontId="17" fillId="0" borderId="49" xfId="7" applyNumberFormat="1" applyFont="1" applyBorder="1" applyAlignment="1">
      <alignment vertical="center"/>
    </xf>
    <xf numFmtId="0" fontId="17" fillId="0" borderId="20" xfId="7" applyFont="1" applyBorder="1" applyAlignment="1">
      <alignment horizontal="right" vertical="center"/>
    </xf>
    <xf numFmtId="10" fontId="17" fillId="0" borderId="49" xfId="9" applyNumberFormat="1" applyFont="1" applyBorder="1" applyAlignment="1">
      <alignment horizontal="center" vertical="center"/>
    </xf>
    <xf numFmtId="0" fontId="16" fillId="0" borderId="20" xfId="7" applyFont="1" applyBorder="1" applyAlignment="1">
      <alignment horizontal="right" vertical="center"/>
    </xf>
    <xf numFmtId="10" fontId="17" fillId="0" borderId="28" xfId="8" applyNumberFormat="1" applyFont="1" applyBorder="1" applyAlignment="1">
      <alignment horizontal="center" vertical="center"/>
    </xf>
    <xf numFmtId="0" fontId="17" fillId="0" borderId="49" xfId="7" applyFont="1" applyBorder="1" applyAlignment="1">
      <alignment horizontal="center" vertical="center"/>
    </xf>
    <xf numFmtId="3" fontId="19" fillId="0" borderId="0" xfId="7" applyNumberFormat="1" applyFont="1" applyAlignment="1">
      <alignment vertical="center"/>
    </xf>
    <xf numFmtId="0" fontId="17" fillId="4" borderId="20" xfId="7" applyFont="1" applyFill="1" applyBorder="1" applyAlignment="1">
      <alignment horizontal="right" vertical="center"/>
    </xf>
    <xf numFmtId="10" fontId="17" fillId="4" borderId="28" xfId="8" applyNumberFormat="1" applyFont="1" applyFill="1" applyBorder="1" applyAlignment="1">
      <alignment horizontal="center" vertical="center"/>
    </xf>
    <xf numFmtId="0" fontId="17" fillId="4" borderId="49" xfId="7" applyFont="1" applyFill="1" applyBorder="1" applyAlignment="1">
      <alignment horizontal="center" vertical="center"/>
    </xf>
    <xf numFmtId="0" fontId="20" fillId="0" borderId="0" xfId="7" applyFont="1">
      <alignment vertical="center"/>
    </xf>
    <xf numFmtId="41" fontId="20" fillId="0" borderId="0" xfId="10" applyFont="1">
      <alignment vertical="center"/>
    </xf>
    <xf numFmtId="37" fontId="16" fillId="0" borderId="49" xfId="7" applyNumberFormat="1" applyFont="1" applyFill="1" applyBorder="1" applyAlignment="1">
      <alignment vertical="center"/>
    </xf>
    <xf numFmtId="41" fontId="17" fillId="0" borderId="20" xfId="9" applyFont="1" applyFill="1" applyBorder="1" applyAlignment="1">
      <alignment horizontal="right" vertical="center"/>
    </xf>
    <xf numFmtId="10" fontId="17" fillId="0" borderId="28" xfId="8" applyNumberFormat="1" applyFont="1" applyFill="1" applyBorder="1" applyAlignment="1">
      <alignment horizontal="right" vertical="center"/>
    </xf>
    <xf numFmtId="41" fontId="16" fillId="0" borderId="49" xfId="7" applyNumberFormat="1" applyFont="1" applyFill="1" applyBorder="1" applyAlignment="1">
      <alignment horizontal="center" vertical="center"/>
    </xf>
    <xf numFmtId="181" fontId="17" fillId="0" borderId="28" xfId="8" applyNumberFormat="1" applyFont="1" applyBorder="1" applyAlignment="1">
      <alignment horizontal="right" vertical="center"/>
    </xf>
    <xf numFmtId="0" fontId="16" fillId="4" borderId="47" xfId="7" applyFont="1" applyFill="1" applyBorder="1" applyAlignment="1">
      <alignment horizontal="center" vertical="center"/>
    </xf>
    <xf numFmtId="0" fontId="16" fillId="4" borderId="14" xfId="7" applyFont="1" applyFill="1" applyBorder="1" applyAlignment="1">
      <alignment horizontal="center" vertical="center"/>
    </xf>
    <xf numFmtId="0" fontId="16" fillId="4" borderId="48" xfId="7" applyFont="1" applyFill="1" applyBorder="1" applyAlignment="1">
      <alignment horizontal="center" vertical="center"/>
    </xf>
    <xf numFmtId="0" fontId="17" fillId="0" borderId="47" xfId="7" applyFont="1" applyBorder="1" applyAlignment="1">
      <alignment horizontal="center" vertical="center"/>
    </xf>
    <xf numFmtId="0" fontId="17" fillId="0" borderId="14" xfId="7" applyFont="1" applyBorder="1" applyAlignment="1">
      <alignment horizontal="center" vertical="center"/>
    </xf>
    <xf numFmtId="0" fontId="17" fillId="0" borderId="48" xfId="7" applyFont="1" applyBorder="1" applyAlignment="1">
      <alignment horizontal="center" vertical="center"/>
    </xf>
    <xf numFmtId="0" fontId="17" fillId="0" borderId="49" xfId="7" applyFont="1" applyBorder="1" applyAlignment="1">
      <alignment horizontal="center" vertical="center"/>
    </xf>
    <xf numFmtId="0" fontId="16" fillId="4" borderId="49" xfId="7" applyFont="1" applyFill="1" applyBorder="1" applyAlignment="1">
      <alignment horizontal="center" vertical="center"/>
    </xf>
    <xf numFmtId="0" fontId="16" fillId="0" borderId="20" xfId="7" applyFont="1" applyFill="1" applyBorder="1" applyAlignment="1">
      <alignment horizontal="center" vertical="center"/>
    </xf>
    <xf numFmtId="0" fontId="16" fillId="0" borderId="21" xfId="7" applyFont="1" applyFill="1" applyBorder="1" applyAlignment="1">
      <alignment horizontal="center" vertical="center"/>
    </xf>
    <xf numFmtId="0" fontId="16" fillId="0" borderId="63" xfId="7" applyFont="1" applyFill="1" applyBorder="1" applyAlignment="1">
      <alignment horizontal="center" vertical="center"/>
    </xf>
    <xf numFmtId="0" fontId="21" fillId="0" borderId="0" xfId="7" applyFont="1" applyAlignment="1">
      <alignment horizontal="center" vertical="center"/>
    </xf>
    <xf numFmtId="0" fontId="16" fillId="4" borderId="20" xfId="7" applyFont="1" applyFill="1" applyBorder="1" applyAlignment="1">
      <alignment horizontal="center" vertical="center"/>
    </xf>
    <xf numFmtId="0" fontId="16" fillId="4" borderId="21" xfId="7" applyFont="1" applyFill="1" applyBorder="1" applyAlignment="1">
      <alignment horizontal="center" vertical="center"/>
    </xf>
    <xf numFmtId="0" fontId="16" fillId="0" borderId="22" xfId="7" applyFont="1" applyBorder="1" applyAlignment="1">
      <alignment horizontal="center" vertical="center" wrapText="1"/>
    </xf>
    <xf numFmtId="0" fontId="16" fillId="0" borderId="23" xfId="7" applyFont="1" applyBorder="1" applyAlignment="1">
      <alignment horizontal="center" vertical="center" wrapText="1"/>
    </xf>
    <xf numFmtId="0" fontId="3" fillId="0" borderId="0" xfId="0" applyFont="1" applyAlignment="1">
      <alignment horizontal="distributed" vertical="center" indent="25"/>
    </xf>
    <xf numFmtId="41" fontId="6" fillId="0" borderId="1" xfId="4" applyNumberFormat="1" applyFont="1" applyBorder="1" applyAlignment="1">
      <alignment vertical="center"/>
    </xf>
    <xf numFmtId="0" fontId="6" fillId="0" borderId="15" xfId="2" applyFont="1" applyFill="1" applyBorder="1" applyAlignment="1">
      <alignment horizontal="center" vertical="center"/>
    </xf>
    <xf numFmtId="0" fontId="6" fillId="0" borderId="17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distributed" vertical="center" indent="3"/>
    </xf>
    <xf numFmtId="0" fontId="6" fillId="0" borderId="5" xfId="2" applyFont="1" applyFill="1" applyBorder="1" applyAlignment="1">
      <alignment horizontal="distributed" vertical="center" indent="3"/>
    </xf>
    <xf numFmtId="0" fontId="6" fillId="0" borderId="16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176" fontId="6" fillId="2" borderId="27" xfId="0" applyNumberFormat="1" applyFont="1" applyFill="1" applyBorder="1" applyAlignment="1">
      <alignment horizontal="right" vertical="center"/>
    </xf>
    <xf numFmtId="176" fontId="14" fillId="3" borderId="25" xfId="0" applyNumberFormat="1" applyFont="1" applyFill="1" applyBorder="1" applyAlignment="1">
      <alignment horizontal="right" vertical="center"/>
    </xf>
    <xf numFmtId="176" fontId="14" fillId="3" borderId="24" xfId="0" applyNumberFormat="1" applyFont="1" applyFill="1" applyBorder="1" applyAlignment="1">
      <alignment horizontal="right" vertical="center"/>
    </xf>
    <xf numFmtId="0" fontId="6" fillId="2" borderId="8" xfId="2" applyFont="1" applyFill="1" applyBorder="1" applyAlignment="1">
      <alignment horizontal="left" vertical="center" indent="1"/>
    </xf>
    <xf numFmtId="0" fontId="0" fillId="0" borderId="9" xfId="0" applyBorder="1">
      <alignment vertical="center"/>
    </xf>
    <xf numFmtId="0" fontId="0" fillId="0" borderId="26" xfId="0" applyBorder="1">
      <alignment vertical="center"/>
    </xf>
    <xf numFmtId="176" fontId="6" fillId="2" borderId="25" xfId="0" applyNumberFormat="1" applyFont="1" applyFill="1" applyBorder="1" applyAlignment="1">
      <alignment horizontal="right" vertical="center"/>
    </xf>
    <xf numFmtId="176" fontId="6" fillId="2" borderId="24" xfId="0" applyNumberFormat="1" applyFont="1" applyFill="1" applyBorder="1" applyAlignment="1">
      <alignment horizontal="right" vertical="center"/>
    </xf>
    <xf numFmtId="0" fontId="14" fillId="3" borderId="20" xfId="2" applyFont="1" applyFill="1" applyBorder="1" applyAlignment="1">
      <alignment horizontal="left" vertical="center"/>
    </xf>
    <xf numFmtId="0" fontId="14" fillId="3" borderId="21" xfId="2" applyFont="1" applyFill="1" applyBorder="1" applyAlignment="1">
      <alignment horizontal="left" vertical="center"/>
    </xf>
    <xf numFmtId="0" fontId="14" fillId="3" borderId="24" xfId="2" applyFont="1" applyFill="1" applyBorder="1" applyAlignment="1">
      <alignment horizontal="left" vertical="center"/>
    </xf>
    <xf numFmtId="0" fontId="6" fillId="2" borderId="20" xfId="2" applyFont="1" applyFill="1" applyBorder="1" applyAlignment="1">
      <alignment horizontal="left" vertical="center" indent="1"/>
    </xf>
    <xf numFmtId="0" fontId="6" fillId="2" borderId="21" xfId="2" applyFont="1" applyFill="1" applyBorder="1" applyAlignment="1">
      <alignment horizontal="left" vertical="center" indent="1"/>
    </xf>
    <xf numFmtId="0" fontId="6" fillId="2" borderId="24" xfId="2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distributed" vertical="center" indent="25"/>
    </xf>
    <xf numFmtId="0" fontId="6" fillId="0" borderId="2" xfId="2" applyFont="1" applyFill="1" applyBorder="1" applyAlignment="1">
      <alignment horizontal="center" vertical="center"/>
    </xf>
    <xf numFmtId="0" fontId="6" fillId="0" borderId="38" xfId="2" applyFont="1" applyFill="1" applyBorder="1" applyAlignment="1">
      <alignment horizontal="center" vertical="center"/>
    </xf>
    <xf numFmtId="0" fontId="6" fillId="0" borderId="33" xfId="2" applyFont="1" applyFill="1" applyBorder="1" applyAlignment="1">
      <alignment horizontal="center" vertical="center"/>
    </xf>
    <xf numFmtId="0" fontId="6" fillId="0" borderId="37" xfId="2" applyFont="1" applyFill="1" applyBorder="1" applyAlignment="1">
      <alignment horizontal="center" vertical="center"/>
    </xf>
    <xf numFmtId="0" fontId="6" fillId="0" borderId="32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2" borderId="35" xfId="2" applyFont="1" applyFill="1" applyBorder="1" applyAlignment="1">
      <alignment horizontal="left" vertical="center"/>
    </xf>
    <xf numFmtId="0" fontId="6" fillId="2" borderId="41" xfId="2" applyFont="1" applyFill="1" applyBorder="1" applyAlignment="1">
      <alignment horizontal="left" vertical="center"/>
    </xf>
    <xf numFmtId="0" fontId="6" fillId="2" borderId="36" xfId="2" applyFont="1" applyFill="1" applyBorder="1" applyAlignment="1">
      <alignment horizontal="left" vertical="center"/>
    </xf>
    <xf numFmtId="0" fontId="9" fillId="0" borderId="42" xfId="2" applyFont="1" applyFill="1" applyBorder="1" applyAlignment="1">
      <alignment horizontal="center" vertical="center"/>
    </xf>
    <xf numFmtId="0" fontId="9" fillId="0" borderId="43" xfId="2" applyFont="1" applyFill="1" applyBorder="1" applyAlignment="1">
      <alignment horizontal="center" vertical="center"/>
    </xf>
    <xf numFmtId="182" fontId="9" fillId="0" borderId="43" xfId="2" applyNumberFormat="1" applyFont="1" applyFill="1" applyBorder="1" applyAlignment="1">
      <alignment horizontal="right" vertical="center" shrinkToFit="1"/>
    </xf>
  </cellXfs>
  <cellStyles count="164">
    <cellStyle name="&quot;" xfId="11"/>
    <cellStyle name="#,##0" xfId="12"/>
    <cellStyle name="??&amp;5_x0007_?._x0007_9_x0008_??_x0007__x0001__x0001_" xfId="13"/>
    <cellStyle name="??&amp;6_x0007_?/_x0007_9_x0008_??_x0007__x0001__x0001_" xfId="14"/>
    <cellStyle name="??&amp;O?&amp;H?_x0008__x000f__x0007_?_x0007__x0001__x0001_" xfId="15"/>
    <cellStyle name="??&amp;O?&amp;H?_x0008_??_x0007__x0001__x0001_" xfId="16"/>
    <cellStyle name="??&amp;멅?둃9_x0008_??_x0007__x0001__x0001_" xfId="17"/>
    <cellStyle name="?W?_laroux" xfId="18"/>
    <cellStyle name="_050728 IBM Lounge Renovation Work" xfId="19"/>
    <cellStyle name="_050805 스파피스-입찰내역서" xfId="20"/>
    <cellStyle name="_070226_DBGlobalMarketBOQ" xfId="21"/>
    <cellStyle name="_Bid Form for GE1(Dawon) 050912" xfId="22"/>
    <cellStyle name="_OFFICE" xfId="23"/>
    <cellStyle name="_port" xfId="24"/>
    <cellStyle name="_도이치뱅크(조명교체)" xfId="25"/>
    <cellStyle name="_라이나 대구 (8차)" xfId="26"/>
    <cellStyle name="_보고서 cover" xfId="27"/>
    <cellStyle name="_사본 - 신부대기실(2차)" xfId="28"/>
    <cellStyle name="_송파-실행-(전체천정)" xfId="29"/>
    <cellStyle name="_신부대기실" xfId="30"/>
    <cellStyle name="_신부대기실(2차)" xfId="31"/>
    <cellStyle name="_실행내역서(ROYAL C.C)" xfId="32"/>
    <cellStyle name="_인테리어전기실행갑지" xfId="33"/>
    <cellStyle name="_제출용(RUG)" xfId="34"/>
    <cellStyle name="_코레노2차-공내역-인테리어공사" xfId="35"/>
    <cellStyle name="’E‰Y [0.00]_laroux" xfId="36"/>
    <cellStyle name="’E‰Y_laroux" xfId="37"/>
    <cellStyle name="\MNPREF32.DLL&amp;" xfId="38"/>
    <cellStyle name="0.0" xfId="39"/>
    <cellStyle name="0.00" xfId="40"/>
    <cellStyle name="60" xfId="41"/>
    <cellStyle name="82" xfId="42"/>
    <cellStyle name="A¨­￠￢￠O [0]_AO¨uRCN¡¾U " xfId="43"/>
    <cellStyle name="A¨­￠￢￠O_AO¨uRCN¡¾U " xfId="44"/>
    <cellStyle name="Aee­ " xfId="45"/>
    <cellStyle name="AeE­ [0]_¿­¸° INT" xfId="46"/>
    <cellStyle name="ÅëÈ­ [0]_±âÅ¸" xfId="47"/>
    <cellStyle name="AeE­ [0]_º≫¼± ±æ¾i±uºI ¼o·R Ay°eC￥ " xfId="48"/>
    <cellStyle name="AeE­_¿­¸° INT" xfId="49"/>
    <cellStyle name="ÅëÈ­_±âÅ¸" xfId="50"/>
    <cellStyle name="AeE­_º≫¼± ±æ¾i±uºI ¼o·R Ay°eC￥ " xfId="51"/>
    <cellStyle name="AeE¡ⓒ [0]_AO¨uRCN¡¾U " xfId="52"/>
    <cellStyle name="AeE¡ⓒ_AO¨uRCN¡¾U " xfId="53"/>
    <cellStyle name="ALIGNMENT" xfId="54"/>
    <cellStyle name="AÞ¸¶ [0]_¿­¸° INT" xfId="55"/>
    <cellStyle name="ÄÞ¸¶ [0]_±âÅ¸" xfId="56"/>
    <cellStyle name="AÞ¸¶ [0]_º≫¼± ±æ¾i±uºI ¼o·R Ay°eC￥ " xfId="57"/>
    <cellStyle name="AÞ¸¶_¿­¸° INT" xfId="58"/>
    <cellStyle name="ÄÞ¸¶_±âÅ¸" xfId="59"/>
    <cellStyle name="AÞ¸¶_º≫¼± ±æ¾i±uºI ¼o·R Ay°eC￥ " xfId="60"/>
    <cellStyle name="C¡IA¨ª_AO¨uRCN¡¾U " xfId="61"/>
    <cellStyle name="Ç¥ÁØ_¿ù°£¿ä¾àº¸°í" xfId="62"/>
    <cellStyle name="C￥AØ_¿μ¾÷CoE² " xfId="63"/>
    <cellStyle name="Ç¥ÁØ_½ÇÇà¿¹»ê¼­ " xfId="64"/>
    <cellStyle name="C￥AØ_½CCa¿¹≫e¼­ " xfId="65"/>
    <cellStyle name="Ç¥ÁØ_ÇöÀå°ü¸®ºñ(Áö¹æ) " xfId="66"/>
    <cellStyle name="C￥AØ_PERSONAL" xfId="67"/>
    <cellStyle name="Calc Currency (0)" xfId="68"/>
    <cellStyle name="category" xfId="69"/>
    <cellStyle name="Comma" xfId="70"/>
    <cellStyle name="Comma [0]" xfId="10"/>
    <cellStyle name="comma zerodec" xfId="71"/>
    <cellStyle name="Comma_ SG&amp;A Bridge " xfId="72"/>
    <cellStyle name="Comma0" xfId="73"/>
    <cellStyle name="Copied" xfId="74"/>
    <cellStyle name="Currency" xfId="75"/>
    <cellStyle name="Currency [0]" xfId="76"/>
    <cellStyle name="Currency_ SG&amp;A Bridge " xfId="77"/>
    <cellStyle name="Currency0" xfId="78"/>
    <cellStyle name="Currency1" xfId="79"/>
    <cellStyle name="Date" xfId="80"/>
    <cellStyle name="Dezimal [0]_Mappe1" xfId="81"/>
    <cellStyle name="Dezimal_Mappe1" xfId="82"/>
    <cellStyle name="Dollar (zero dec)" xfId="83"/>
    <cellStyle name="En-t?e 1" xfId="84"/>
    <cellStyle name="En-t?e 2" xfId="85"/>
    <cellStyle name="Entered" xfId="86"/>
    <cellStyle name="Euro" xfId="87"/>
    <cellStyle name="Financier0" xfId="88"/>
    <cellStyle name="Fixed" xfId="89"/>
    <cellStyle name="Grey" xfId="90"/>
    <cellStyle name="HEADER" xfId="91"/>
    <cellStyle name="Header1" xfId="92"/>
    <cellStyle name="Header2" xfId="93"/>
    <cellStyle name="Heading 1" xfId="94"/>
    <cellStyle name="Heading 2" xfId="95"/>
    <cellStyle name="Hyperlink" xfId="96"/>
    <cellStyle name="Input [yellow]" xfId="97"/>
    <cellStyle name="L`" xfId="98"/>
    <cellStyle name="Millares [0]_PERSONAL" xfId="99"/>
    <cellStyle name="Millares_PERSONAL" xfId="100"/>
    <cellStyle name="Model" xfId="101"/>
    <cellStyle name="Mon?aire0" xfId="102"/>
    <cellStyle name="Moneda [0]_CONTENCION CONDELL 25.051" xfId="103"/>
    <cellStyle name="Moneda_CONTENCION CONDELL 25.051" xfId="104"/>
    <cellStyle name="no dec" xfId="105"/>
    <cellStyle name="Normal - Style1" xfId="106"/>
    <cellStyle name="Normal - 유형1" xfId="107"/>
    <cellStyle name="Œ…?æ맖?e [0.00]_laroux" xfId="108"/>
    <cellStyle name="Œ…?æ맖?e_laroux" xfId="109"/>
    <cellStyle name="Percent" xfId="8"/>
    <cellStyle name="Percent [2]" xfId="110"/>
    <cellStyle name="Percent_견적서" xfId="111"/>
    <cellStyle name="RevList" xfId="112"/>
    <cellStyle name="subhead" xfId="113"/>
    <cellStyle name="Subtotal" xfId="114"/>
    <cellStyle name="Total" xfId="115"/>
    <cellStyle name="UM" xfId="116"/>
    <cellStyle name="Virgule fixe" xfId="117"/>
    <cellStyle name="Währung [0]_Mappe1" xfId="118"/>
    <cellStyle name="Währung_Mappe1" xfId="119"/>
    <cellStyle name="_x0008_z" xfId="120"/>
    <cellStyle name="|?ドE" xfId="121"/>
    <cellStyle name="견적" xfId="122"/>
    <cellStyle name="고정소숫점" xfId="123"/>
    <cellStyle name="고정출력1" xfId="124"/>
    <cellStyle name="고정출력2" xfId="125"/>
    <cellStyle name="기계" xfId="126"/>
    <cellStyle name="끼_x0001_?" xfId="127"/>
    <cellStyle name="날짜" xfId="128"/>
    <cellStyle name="내역서" xfId="129"/>
    <cellStyle name="단가" xfId="130"/>
    <cellStyle name="달러" xfId="131"/>
    <cellStyle name="뒤에 오는 하이퍼링크" xfId="132"/>
    <cellStyle name="똿뗦먛귟 [0.00]_PRODUCT DETAIL Q1" xfId="133"/>
    <cellStyle name="똿뗦먛귟_PRODUCT DETAIL Q1" xfId="134"/>
    <cellStyle name="믅됞 [0.00]_PRODUCT DETAIL Q1" xfId="135"/>
    <cellStyle name="믅됞_PRODUCT DETAIL Q1" xfId="136"/>
    <cellStyle name="뷭?" xfId="137"/>
    <cellStyle name="常规_PhaseⅡ Detail" xfId="138"/>
    <cellStyle name="수" xfId="139"/>
    <cellStyle name="수_김포대학 내역서" xfId="140"/>
    <cellStyle name="수_한진 견적서" xfId="141"/>
    <cellStyle name="수량" xfId="142"/>
    <cellStyle name="숫자(R)" xfId="143"/>
    <cellStyle name="쉼표 [0]" xfId="1" builtinId="6"/>
    <cellStyle name="쉼표 [0] 2" xfId="9"/>
    <cellStyle name="쉼표 [0] 2 2" xfId="144"/>
    <cellStyle name="쉼표 [0] 3" xfId="145"/>
    <cellStyle name="스타일 1" xfId="146"/>
    <cellStyle name="스타일 2" xfId="147"/>
    <cellStyle name="스타일 3" xfId="148"/>
    <cellStyle name="스타일 4" xfId="149"/>
    <cellStyle name="안건회계법인" xfId="150"/>
    <cellStyle name="자리수" xfId="151"/>
    <cellStyle name="자리수0" xfId="152"/>
    <cellStyle name="지정되지 않음" xfId="153"/>
    <cellStyle name="콤마 [0]_  종  합  " xfId="154"/>
    <cellStyle name="콤마_  종  합  " xfId="155"/>
    <cellStyle name="퍼센트" xfId="156"/>
    <cellStyle name="표준" xfId="0" builtinId="0"/>
    <cellStyle name="표준 2" xfId="6"/>
    <cellStyle name="표준 2 2" xfId="7"/>
    <cellStyle name="표준 3" xfId="157"/>
    <cellStyle name="표준 3 2" xfId="158"/>
    <cellStyle name="표준 4" xfId="159"/>
    <cellStyle name="표준 6" xfId="5"/>
    <cellStyle name="표준_2008년동부저수지-데크(8(1).29최종)" xfId="3"/>
    <cellStyle name="標準_Akia(F）-8" xfId="160"/>
    <cellStyle name="표준_공사비(합성목)" xfId="4"/>
    <cellStyle name="표준_양식2" xfId="2"/>
    <cellStyle name="합산" xfId="161"/>
    <cellStyle name="화폐기호" xfId="162"/>
    <cellStyle name="화폐기호0" xfId="1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cend/__&#51228;&#48512;&#46020;/&#44204;&#51201;&#44288;&#47144;/&#44204;&#51257;_10122016/&#44204;&#51201;&#51228;&#52636;&#50857;/&#48149;&#51221;&#55148;/EXCEL&#44204;&#51201;/My%20Documents/Excel&#44204;&#51201;/G/Gillette%20Korea-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cend/__&#51228;&#48512;&#46020;/&#44204;&#51201;&#44288;&#47144;/&#44204;&#51257;_10122016/&#44204;&#51201;&#51228;&#52636;&#50857;/&#44053;&#46041;&#54840;/&#44053;&#46041;&#54840;/MSOFFICE/EXCEL/EXAMPLES/TES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cend/__&#51228;&#48512;&#46020;/&#44204;&#51201;&#44288;&#47144;/&#44204;&#51257;_10122016/&#44204;&#51201;&#51228;&#52636;&#50857;/&#44053;&#46041;&#54840;/&#44053;&#46041;&#54840;/data/XLS/dongaest/MSOFFICE/EXCEL/EXAMPLES/CUSTOM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Transcend/__&#51228;&#48512;&#46020;/&#44204;&#51201;&#44288;&#47144;/&#44204;&#51257;_10122016/&#44204;&#51201;&#51228;&#52636;&#50857;/&#44053;&#46041;&#54840;/&#44053;&#46041;&#54840;/My%20Documents/Data/Unigraphics/My%20Documents/DATA/HWANG/&#51228;&#45768;&#52852;/&#45796;&#50896;(ZENECA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226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\\강동호\강동호\MSOFFICE\EXCEL\EXAMPL"/>
      <sheetName val="TEST1.XLS"/>
      <sheetName val="TEST1"/>
    </sheetNames>
    <definedNames>
      <definedName name="BringUserToAboutSheet"/>
      <definedName name="BringUserToCode"/>
      <definedName name="StartChart"/>
      <definedName name="StartSeller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ustomer Databas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소비자가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view="pageBreakPreview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20" sqref="E20"/>
    </sheetView>
  </sheetViews>
  <sheetFormatPr defaultColWidth="9" defaultRowHeight="16.5"/>
  <cols>
    <col min="1" max="1" width="7.125" style="102" customWidth="1"/>
    <col min="2" max="2" width="9.875" style="102" customWidth="1"/>
    <col min="3" max="4" width="22.125" style="102" customWidth="1"/>
    <col min="5" max="5" width="24.75" style="102" customWidth="1"/>
    <col min="6" max="6" width="7.125" style="102" customWidth="1"/>
    <col min="7" max="7" width="13.125" style="102" customWidth="1"/>
    <col min="8" max="8" width="9" style="102"/>
    <col min="9" max="9" width="13.375" style="102" bestFit="1" customWidth="1"/>
    <col min="10" max="16384" width="9" style="102"/>
  </cols>
  <sheetData>
    <row r="1" spans="1:12" s="45" customFormat="1" ht="24" customHeight="1">
      <c r="A1" s="120" t="s">
        <v>40</v>
      </c>
      <c r="B1" s="120"/>
      <c r="C1" s="120"/>
      <c r="D1" s="120"/>
      <c r="E1" s="120"/>
      <c r="F1" s="120"/>
      <c r="G1" s="120"/>
    </row>
    <row r="2" spans="1:12" s="47" customFormat="1" ht="24.95" customHeight="1">
      <c r="A2" s="46" t="s">
        <v>72</v>
      </c>
      <c r="B2" s="46"/>
      <c r="C2" s="46"/>
      <c r="D2" s="46"/>
      <c r="E2" s="46"/>
      <c r="F2" s="46"/>
      <c r="G2" s="46"/>
      <c r="H2" s="45"/>
      <c r="I2" s="45"/>
      <c r="J2" s="45"/>
      <c r="K2" s="45"/>
      <c r="L2" s="45"/>
    </row>
    <row r="3" spans="1:12" s="47" customFormat="1" ht="21" customHeight="1">
      <c r="A3" s="121" t="s">
        <v>41</v>
      </c>
      <c r="B3" s="122"/>
      <c r="C3" s="122"/>
      <c r="D3" s="48" t="s">
        <v>42</v>
      </c>
      <c r="E3" s="121" t="s">
        <v>43</v>
      </c>
      <c r="F3" s="122"/>
      <c r="G3" s="48" t="s">
        <v>44</v>
      </c>
      <c r="H3" s="49"/>
      <c r="I3" s="45"/>
      <c r="J3" s="45"/>
      <c r="K3" s="45"/>
      <c r="L3" s="45"/>
    </row>
    <row r="4" spans="1:12" s="47" customFormat="1" ht="21" customHeight="1">
      <c r="A4" s="123" t="s">
        <v>45</v>
      </c>
      <c r="B4" s="123" t="s">
        <v>46</v>
      </c>
      <c r="C4" s="50" t="s">
        <v>47</v>
      </c>
      <c r="D4" s="51">
        <f>+총괄내역서!F8</f>
        <v>185979</v>
      </c>
      <c r="E4" s="52"/>
      <c r="F4" s="53"/>
      <c r="G4" s="54"/>
      <c r="H4" s="55"/>
      <c r="I4" s="56"/>
      <c r="J4" s="57"/>
      <c r="K4" s="57"/>
      <c r="L4" s="45"/>
    </row>
    <row r="5" spans="1:12" s="47" customFormat="1" ht="21" customHeight="1">
      <c r="A5" s="124"/>
      <c r="B5" s="124"/>
      <c r="C5" s="62" t="s">
        <v>48</v>
      </c>
      <c r="D5" s="63">
        <f>SUM(D4:D4)</f>
        <v>185979</v>
      </c>
      <c r="E5" s="64"/>
      <c r="F5" s="60"/>
      <c r="G5" s="65"/>
      <c r="H5" s="55"/>
      <c r="I5" s="66"/>
      <c r="J5" s="57"/>
      <c r="K5" s="57"/>
      <c r="L5" s="45"/>
    </row>
    <row r="6" spans="1:12" s="47" customFormat="1" ht="21" customHeight="1">
      <c r="A6" s="124"/>
      <c r="B6" s="123" t="s">
        <v>49</v>
      </c>
      <c r="C6" s="50" t="s">
        <v>50</v>
      </c>
      <c r="D6" s="51">
        <f>+총괄내역서!H8</f>
        <v>13795363</v>
      </c>
      <c r="E6" s="67"/>
      <c r="F6" s="53"/>
      <c r="G6" s="54"/>
      <c r="H6" s="55"/>
      <c r="I6" s="61"/>
      <c r="J6" s="57"/>
      <c r="K6" s="57"/>
      <c r="L6" s="45"/>
    </row>
    <row r="7" spans="1:12" s="47" customFormat="1" ht="21" customHeight="1">
      <c r="A7" s="124"/>
      <c r="B7" s="124"/>
      <c r="C7" s="58" t="s">
        <v>51</v>
      </c>
      <c r="D7" s="59">
        <f>F7*D6</f>
        <v>1489899.2039999999</v>
      </c>
      <c r="E7" s="68" t="s">
        <v>52</v>
      </c>
      <c r="F7" s="69">
        <v>0.108</v>
      </c>
      <c r="G7" s="70"/>
      <c r="H7" s="55"/>
      <c r="I7" s="61"/>
      <c r="J7" s="57"/>
      <c r="K7" s="57"/>
      <c r="L7" s="45"/>
    </row>
    <row r="8" spans="1:12" s="47" customFormat="1" ht="21" customHeight="1">
      <c r="A8" s="124"/>
      <c r="B8" s="124"/>
      <c r="C8" s="62" t="s">
        <v>48</v>
      </c>
      <c r="D8" s="63">
        <f>SUM(D6:D7)</f>
        <v>15285262.204</v>
      </c>
      <c r="E8" s="68"/>
      <c r="F8" s="69"/>
      <c r="G8" s="65"/>
      <c r="H8" s="55"/>
      <c r="I8" s="61"/>
      <c r="J8" s="57"/>
      <c r="K8" s="57"/>
      <c r="L8" s="45"/>
    </row>
    <row r="9" spans="1:12" s="79" customFormat="1" ht="21" customHeight="1">
      <c r="A9" s="124"/>
      <c r="B9" s="124"/>
      <c r="C9" s="71" t="s">
        <v>53</v>
      </c>
      <c r="D9" s="72">
        <f>D8*F9</f>
        <v>550269.43934399995</v>
      </c>
      <c r="E9" s="73" t="s">
        <v>54</v>
      </c>
      <c r="F9" s="74">
        <v>3.5999999999999997E-2</v>
      </c>
      <c r="G9" s="75"/>
      <c r="H9" s="76"/>
      <c r="I9" s="77"/>
      <c r="J9" s="77"/>
      <c r="K9" s="77"/>
      <c r="L9" s="78"/>
    </row>
    <row r="10" spans="1:12" s="79" customFormat="1" ht="21" customHeight="1">
      <c r="A10" s="124"/>
      <c r="B10" s="124"/>
      <c r="C10" s="80" t="s">
        <v>55</v>
      </c>
      <c r="D10" s="72">
        <f>D8*F10</f>
        <v>178837.56778680001</v>
      </c>
      <c r="E10" s="73" t="s">
        <v>56</v>
      </c>
      <c r="F10" s="74">
        <v>1.17E-2</v>
      </c>
      <c r="G10" s="75"/>
      <c r="H10" s="76"/>
      <c r="I10" s="77"/>
      <c r="J10" s="77"/>
      <c r="K10" s="77"/>
      <c r="L10" s="78"/>
    </row>
    <row r="11" spans="1:12" s="79" customFormat="1" ht="21" customHeight="1">
      <c r="A11" s="124"/>
      <c r="B11" s="124"/>
      <c r="C11" s="80" t="s">
        <v>57</v>
      </c>
      <c r="D11" s="72">
        <f>D6*F11</f>
        <v>205550.9087</v>
      </c>
      <c r="E11" s="73" t="s">
        <v>58</v>
      </c>
      <c r="F11" s="74">
        <v>1.49E-2</v>
      </c>
      <c r="G11" s="75"/>
      <c r="H11" s="76"/>
      <c r="I11" s="77"/>
      <c r="J11" s="77"/>
      <c r="K11" s="77"/>
      <c r="L11" s="78"/>
    </row>
    <row r="12" spans="1:12" s="79" customFormat="1" ht="21" customHeight="1">
      <c r="A12" s="124"/>
      <c r="B12" s="124"/>
      <c r="C12" s="80" t="s">
        <v>59</v>
      </c>
      <c r="D12" s="72">
        <f>D6*F12</f>
        <v>335227.32089999999</v>
      </c>
      <c r="E12" s="73" t="s">
        <v>58</v>
      </c>
      <c r="F12" s="74">
        <v>2.4299999999999999E-2</v>
      </c>
      <c r="G12" s="75"/>
      <c r="H12" s="76"/>
      <c r="I12" s="77"/>
      <c r="J12" s="77"/>
      <c r="K12" s="77"/>
      <c r="L12" s="78"/>
    </row>
    <row r="13" spans="1:12" s="79" customFormat="1" ht="21" customHeight="1">
      <c r="A13" s="124"/>
      <c r="B13" s="124"/>
      <c r="C13" s="80" t="s">
        <v>60</v>
      </c>
      <c r="D13" s="72">
        <f>D6*F13</f>
        <v>317293.34899999999</v>
      </c>
      <c r="E13" s="73" t="s">
        <v>58</v>
      </c>
      <c r="F13" s="74">
        <v>2.3E-2</v>
      </c>
      <c r="G13" s="75"/>
      <c r="H13" s="76"/>
      <c r="I13" s="77"/>
      <c r="J13" s="77"/>
      <c r="K13" s="77"/>
      <c r="L13" s="78"/>
    </row>
    <row r="14" spans="1:12" s="79" customFormat="1" ht="21" customHeight="1">
      <c r="A14" s="124"/>
      <c r="B14" s="124"/>
      <c r="C14" s="80" t="s">
        <v>61</v>
      </c>
      <c r="D14" s="72">
        <f>(D5+D6)*F14</f>
        <v>262849.22960000002</v>
      </c>
      <c r="E14" s="73" t="s">
        <v>62</v>
      </c>
      <c r="F14" s="74">
        <v>1.8800000000000001E-2</v>
      </c>
      <c r="G14" s="75"/>
      <c r="H14" s="76"/>
      <c r="I14" s="77"/>
      <c r="J14" s="77"/>
      <c r="K14" s="77"/>
      <c r="L14" s="78"/>
    </row>
    <row r="15" spans="1:12" s="79" customFormat="1" ht="21" customHeight="1">
      <c r="A15" s="124"/>
      <c r="B15" s="124"/>
      <c r="C15" s="80" t="s">
        <v>63</v>
      </c>
      <c r="D15" s="72">
        <v>41944</v>
      </c>
      <c r="E15" s="73"/>
      <c r="F15" s="74"/>
      <c r="G15" s="75"/>
      <c r="H15" s="76"/>
      <c r="I15" s="77"/>
      <c r="J15" s="77"/>
      <c r="K15" s="77"/>
      <c r="L15" s="78"/>
    </row>
    <row r="16" spans="1:12" s="79" customFormat="1" ht="21" customHeight="1">
      <c r="A16" s="124"/>
      <c r="B16" s="124"/>
      <c r="C16" s="80" t="s">
        <v>64</v>
      </c>
      <c r="D16" s="81">
        <f>(D5+D8)*F16</f>
        <v>897331.98983199999</v>
      </c>
      <c r="E16" s="82" t="s">
        <v>65</v>
      </c>
      <c r="F16" s="83">
        <v>5.8000000000000003E-2</v>
      </c>
      <c r="G16" s="75"/>
      <c r="H16" s="84"/>
      <c r="I16" s="78"/>
      <c r="J16" s="78"/>
      <c r="K16" s="78"/>
      <c r="L16" s="78"/>
    </row>
    <row r="17" spans="1:12" s="47" customFormat="1" ht="21" customHeight="1">
      <c r="A17" s="124"/>
      <c r="B17" s="124"/>
      <c r="C17" s="62" t="s">
        <v>48</v>
      </c>
      <c r="D17" s="63">
        <f>SUM(D9:D16)</f>
        <v>2789303.8051628</v>
      </c>
      <c r="E17" s="85"/>
      <c r="F17" s="69"/>
      <c r="G17" s="86"/>
      <c r="H17" s="87"/>
      <c r="I17" s="45"/>
      <c r="J17" s="45"/>
      <c r="K17" s="45"/>
      <c r="L17" s="45"/>
    </row>
    <row r="18" spans="1:12" s="47" customFormat="1" ht="21" customHeight="1">
      <c r="A18" s="109" t="s">
        <v>66</v>
      </c>
      <c r="B18" s="110"/>
      <c r="C18" s="111"/>
      <c r="D18" s="88">
        <f>D17+D8+D5</f>
        <v>18260545.009162799</v>
      </c>
      <c r="E18" s="89"/>
      <c r="F18" s="90"/>
      <c r="G18" s="91"/>
      <c r="H18" s="87"/>
      <c r="I18" s="87"/>
      <c r="J18" s="45"/>
      <c r="K18" s="45"/>
      <c r="L18" s="45"/>
    </row>
    <row r="19" spans="1:12" s="47" customFormat="1" ht="21" customHeight="1">
      <c r="A19" s="112" t="s">
        <v>67</v>
      </c>
      <c r="B19" s="113"/>
      <c r="C19" s="114"/>
      <c r="D19" s="92">
        <f>D18*F19</f>
        <v>693900.71034818632</v>
      </c>
      <c r="E19" s="93" t="s">
        <v>68</v>
      </c>
      <c r="F19" s="108">
        <v>3.7999999999999999E-2</v>
      </c>
      <c r="G19" s="94"/>
      <c r="H19" s="87"/>
      <c r="I19" s="45"/>
      <c r="J19" s="45"/>
      <c r="K19" s="45"/>
      <c r="L19" s="45"/>
    </row>
    <row r="20" spans="1:12" s="47" customFormat="1" ht="21" customHeight="1">
      <c r="A20" s="112" t="s">
        <v>69</v>
      </c>
      <c r="B20" s="113"/>
      <c r="C20" s="114"/>
      <c r="D20" s="92">
        <f>(D8+D17+D19)*F20</f>
        <v>2383595.2733778949</v>
      </c>
      <c r="E20" s="93" t="s">
        <v>70</v>
      </c>
      <c r="F20" s="108">
        <v>0.127</v>
      </c>
      <c r="G20" s="94"/>
      <c r="H20" s="87"/>
      <c r="I20" s="45"/>
      <c r="J20" s="45"/>
      <c r="K20" s="45"/>
      <c r="L20" s="45"/>
    </row>
    <row r="21" spans="1:12" s="79" customFormat="1" ht="21" customHeight="1">
      <c r="A21" s="117" t="s">
        <v>76</v>
      </c>
      <c r="B21" s="118"/>
      <c r="C21" s="119"/>
      <c r="D21" s="104">
        <f>+총괄내역서!K9</f>
        <v>18791897.774999999</v>
      </c>
      <c r="E21" s="105"/>
      <c r="F21" s="106"/>
      <c r="G21" s="107"/>
      <c r="H21" s="84"/>
      <c r="I21" s="84"/>
      <c r="J21" s="78"/>
      <c r="K21" s="78"/>
      <c r="L21" s="78"/>
    </row>
    <row r="22" spans="1:12" s="47" customFormat="1" ht="21" customHeight="1">
      <c r="A22" s="115" t="s">
        <v>77</v>
      </c>
      <c r="B22" s="115"/>
      <c r="C22" s="115"/>
      <c r="D22" s="92">
        <f>+D18+D19+D20+D21</f>
        <v>40129938.767888874</v>
      </c>
      <c r="E22" s="95"/>
      <c r="F22" s="96"/>
      <c r="G22" s="97"/>
      <c r="H22" s="87"/>
      <c r="I22" s="98"/>
      <c r="J22" s="45"/>
      <c r="K22" s="45"/>
      <c r="L22" s="45"/>
    </row>
    <row r="23" spans="1:12" s="47" customFormat="1" ht="21" customHeight="1">
      <c r="A23" s="115" t="s">
        <v>78</v>
      </c>
      <c r="B23" s="115"/>
      <c r="C23" s="115"/>
      <c r="D23" s="92">
        <f>+D22*10%</f>
        <v>4012993.8767888877</v>
      </c>
      <c r="E23" s="95"/>
      <c r="F23" s="96"/>
      <c r="G23" s="97"/>
      <c r="H23" s="87"/>
      <c r="I23" s="98"/>
      <c r="J23" s="45"/>
      <c r="K23" s="45"/>
      <c r="L23" s="45"/>
    </row>
    <row r="24" spans="1:12" s="47" customFormat="1" ht="21" customHeight="1">
      <c r="A24" s="116" t="s">
        <v>71</v>
      </c>
      <c r="B24" s="116"/>
      <c r="C24" s="116"/>
      <c r="D24" s="88">
        <f>+D22+D23</f>
        <v>44142932.644677758</v>
      </c>
      <c r="E24" s="99"/>
      <c r="F24" s="100"/>
      <c r="G24" s="101"/>
      <c r="H24" s="87"/>
      <c r="I24" s="45"/>
      <c r="J24" s="45"/>
      <c r="K24" s="45"/>
      <c r="L24" s="45"/>
    </row>
    <row r="26" spans="1:12">
      <c r="D26" s="103"/>
    </row>
  </sheetData>
  <mergeCells count="14">
    <mergeCell ref="A1:G1"/>
    <mergeCell ref="A3:C3"/>
    <mergeCell ref="E3:F3"/>
    <mergeCell ref="A4:A17"/>
    <mergeCell ref="B4:B5"/>
    <mergeCell ref="B6:B8"/>
    <mergeCell ref="B9:B17"/>
    <mergeCell ref="A18:C18"/>
    <mergeCell ref="A19:C19"/>
    <mergeCell ref="A20:C20"/>
    <mergeCell ref="A22:C22"/>
    <mergeCell ref="A24:C24"/>
    <mergeCell ref="A21:C21"/>
    <mergeCell ref="A23:C23"/>
  </mergeCells>
  <phoneticPr fontId="2" type="noConversion"/>
  <pageMargins left="0.71" right="0.71" top="0.59" bottom="0.59" header="0" footer="0"/>
  <pageSetup paperSize="9" scale="98" orientation="landscape" horizontalDpi="4294967292" verticalDpi="4294967292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1:M12"/>
  <sheetViews>
    <sheetView view="pageBreakPreview" zoomScale="120" zoomScaleNormal="120" zoomScaleSheetLayoutView="85" zoomScalePageLayoutView="120" workbookViewId="0">
      <selection activeCell="C15" sqref="C15"/>
    </sheetView>
  </sheetViews>
  <sheetFormatPr defaultColWidth="8.875" defaultRowHeight="24.95" customHeight="1"/>
  <cols>
    <col min="1" max="1" width="6.625" style="2" customWidth="1"/>
    <col min="2" max="2" width="24" style="2" customWidth="1"/>
    <col min="3" max="3" width="8.125" style="2" customWidth="1"/>
    <col min="4" max="4" width="3.625" style="2" customWidth="1"/>
    <col min="5" max="10" width="12.625" style="2" customWidth="1"/>
    <col min="11" max="12" width="12.625" style="19" customWidth="1"/>
    <col min="13" max="13" width="8.625" style="2" customWidth="1"/>
    <col min="14" max="256" width="8.875" style="2"/>
    <col min="257" max="257" width="4.625" style="2" customWidth="1"/>
    <col min="258" max="258" width="14.625" style="2" customWidth="1"/>
    <col min="259" max="259" width="8.125" style="2" customWidth="1"/>
    <col min="260" max="260" width="3.625" style="2" customWidth="1"/>
    <col min="261" max="268" width="10.625" style="2" customWidth="1"/>
    <col min="269" max="269" width="8.625" style="2" customWidth="1"/>
    <col min="270" max="512" width="8.875" style="2"/>
    <col min="513" max="513" width="4.625" style="2" customWidth="1"/>
    <col min="514" max="514" width="14.625" style="2" customWidth="1"/>
    <col min="515" max="515" width="8.125" style="2" customWidth="1"/>
    <col min="516" max="516" width="3.625" style="2" customWidth="1"/>
    <col min="517" max="524" width="10.625" style="2" customWidth="1"/>
    <col min="525" max="525" width="8.625" style="2" customWidth="1"/>
    <col min="526" max="768" width="8.875" style="2"/>
    <col min="769" max="769" width="4.625" style="2" customWidth="1"/>
    <col min="770" max="770" width="14.625" style="2" customWidth="1"/>
    <col min="771" max="771" width="8.125" style="2" customWidth="1"/>
    <col min="772" max="772" width="3.625" style="2" customWidth="1"/>
    <col min="773" max="780" width="10.625" style="2" customWidth="1"/>
    <col min="781" max="781" width="8.625" style="2" customWidth="1"/>
    <col min="782" max="1024" width="8.875" style="2"/>
    <col min="1025" max="1025" width="4.625" style="2" customWidth="1"/>
    <col min="1026" max="1026" width="14.625" style="2" customWidth="1"/>
    <col min="1027" max="1027" width="8.125" style="2" customWidth="1"/>
    <col min="1028" max="1028" width="3.625" style="2" customWidth="1"/>
    <col min="1029" max="1036" width="10.625" style="2" customWidth="1"/>
    <col min="1037" max="1037" width="8.625" style="2" customWidth="1"/>
    <col min="1038" max="1280" width="8.875" style="2"/>
    <col min="1281" max="1281" width="4.625" style="2" customWidth="1"/>
    <col min="1282" max="1282" width="14.625" style="2" customWidth="1"/>
    <col min="1283" max="1283" width="8.125" style="2" customWidth="1"/>
    <col min="1284" max="1284" width="3.625" style="2" customWidth="1"/>
    <col min="1285" max="1292" width="10.625" style="2" customWidth="1"/>
    <col min="1293" max="1293" width="8.625" style="2" customWidth="1"/>
    <col min="1294" max="1536" width="8.875" style="2"/>
    <col min="1537" max="1537" width="4.625" style="2" customWidth="1"/>
    <col min="1538" max="1538" width="14.625" style="2" customWidth="1"/>
    <col min="1539" max="1539" width="8.125" style="2" customWidth="1"/>
    <col min="1540" max="1540" width="3.625" style="2" customWidth="1"/>
    <col min="1541" max="1548" width="10.625" style="2" customWidth="1"/>
    <col min="1549" max="1549" width="8.625" style="2" customWidth="1"/>
    <col min="1550" max="1792" width="8.875" style="2"/>
    <col min="1793" max="1793" width="4.625" style="2" customWidth="1"/>
    <col min="1794" max="1794" width="14.625" style="2" customWidth="1"/>
    <col min="1795" max="1795" width="8.125" style="2" customWidth="1"/>
    <col min="1796" max="1796" width="3.625" style="2" customWidth="1"/>
    <col min="1797" max="1804" width="10.625" style="2" customWidth="1"/>
    <col min="1805" max="1805" width="8.625" style="2" customWidth="1"/>
    <col min="1806" max="2048" width="8.875" style="2"/>
    <col min="2049" max="2049" width="4.625" style="2" customWidth="1"/>
    <col min="2050" max="2050" width="14.625" style="2" customWidth="1"/>
    <col min="2051" max="2051" width="8.125" style="2" customWidth="1"/>
    <col min="2052" max="2052" width="3.625" style="2" customWidth="1"/>
    <col min="2053" max="2060" width="10.625" style="2" customWidth="1"/>
    <col min="2061" max="2061" width="8.625" style="2" customWidth="1"/>
    <col min="2062" max="2304" width="8.875" style="2"/>
    <col min="2305" max="2305" width="4.625" style="2" customWidth="1"/>
    <col min="2306" max="2306" width="14.625" style="2" customWidth="1"/>
    <col min="2307" max="2307" width="8.125" style="2" customWidth="1"/>
    <col min="2308" max="2308" width="3.625" style="2" customWidth="1"/>
    <col min="2309" max="2316" width="10.625" style="2" customWidth="1"/>
    <col min="2317" max="2317" width="8.625" style="2" customWidth="1"/>
    <col min="2318" max="2560" width="8.875" style="2"/>
    <col min="2561" max="2561" width="4.625" style="2" customWidth="1"/>
    <col min="2562" max="2562" width="14.625" style="2" customWidth="1"/>
    <col min="2563" max="2563" width="8.125" style="2" customWidth="1"/>
    <col min="2564" max="2564" width="3.625" style="2" customWidth="1"/>
    <col min="2565" max="2572" width="10.625" style="2" customWidth="1"/>
    <col min="2573" max="2573" width="8.625" style="2" customWidth="1"/>
    <col min="2574" max="2816" width="8.875" style="2"/>
    <col min="2817" max="2817" width="4.625" style="2" customWidth="1"/>
    <col min="2818" max="2818" width="14.625" style="2" customWidth="1"/>
    <col min="2819" max="2819" width="8.125" style="2" customWidth="1"/>
    <col min="2820" max="2820" width="3.625" style="2" customWidth="1"/>
    <col min="2821" max="2828" width="10.625" style="2" customWidth="1"/>
    <col min="2829" max="2829" width="8.625" style="2" customWidth="1"/>
    <col min="2830" max="3072" width="8.875" style="2"/>
    <col min="3073" max="3073" width="4.625" style="2" customWidth="1"/>
    <col min="3074" max="3074" width="14.625" style="2" customWidth="1"/>
    <col min="3075" max="3075" width="8.125" style="2" customWidth="1"/>
    <col min="3076" max="3076" width="3.625" style="2" customWidth="1"/>
    <col min="3077" max="3084" width="10.625" style="2" customWidth="1"/>
    <col min="3085" max="3085" width="8.625" style="2" customWidth="1"/>
    <col min="3086" max="3328" width="8.875" style="2"/>
    <col min="3329" max="3329" width="4.625" style="2" customWidth="1"/>
    <col min="3330" max="3330" width="14.625" style="2" customWidth="1"/>
    <col min="3331" max="3331" width="8.125" style="2" customWidth="1"/>
    <col min="3332" max="3332" width="3.625" style="2" customWidth="1"/>
    <col min="3333" max="3340" width="10.625" style="2" customWidth="1"/>
    <col min="3341" max="3341" width="8.625" style="2" customWidth="1"/>
    <col min="3342" max="3584" width="8.875" style="2"/>
    <col min="3585" max="3585" width="4.625" style="2" customWidth="1"/>
    <col min="3586" max="3586" width="14.625" style="2" customWidth="1"/>
    <col min="3587" max="3587" width="8.125" style="2" customWidth="1"/>
    <col min="3588" max="3588" width="3.625" style="2" customWidth="1"/>
    <col min="3589" max="3596" width="10.625" style="2" customWidth="1"/>
    <col min="3597" max="3597" width="8.625" style="2" customWidth="1"/>
    <col min="3598" max="3840" width="8.875" style="2"/>
    <col min="3841" max="3841" width="4.625" style="2" customWidth="1"/>
    <col min="3842" max="3842" width="14.625" style="2" customWidth="1"/>
    <col min="3843" max="3843" width="8.125" style="2" customWidth="1"/>
    <col min="3844" max="3844" width="3.625" style="2" customWidth="1"/>
    <col min="3845" max="3852" width="10.625" style="2" customWidth="1"/>
    <col min="3853" max="3853" width="8.625" style="2" customWidth="1"/>
    <col min="3854" max="4096" width="8.875" style="2"/>
    <col min="4097" max="4097" width="4.625" style="2" customWidth="1"/>
    <col min="4098" max="4098" width="14.625" style="2" customWidth="1"/>
    <col min="4099" max="4099" width="8.125" style="2" customWidth="1"/>
    <col min="4100" max="4100" width="3.625" style="2" customWidth="1"/>
    <col min="4101" max="4108" width="10.625" style="2" customWidth="1"/>
    <col min="4109" max="4109" width="8.625" style="2" customWidth="1"/>
    <col min="4110" max="4352" width="8.875" style="2"/>
    <col min="4353" max="4353" width="4.625" style="2" customWidth="1"/>
    <col min="4354" max="4354" width="14.625" style="2" customWidth="1"/>
    <col min="4355" max="4355" width="8.125" style="2" customWidth="1"/>
    <col min="4356" max="4356" width="3.625" style="2" customWidth="1"/>
    <col min="4357" max="4364" width="10.625" style="2" customWidth="1"/>
    <col min="4365" max="4365" width="8.625" style="2" customWidth="1"/>
    <col min="4366" max="4608" width="8.875" style="2"/>
    <col min="4609" max="4609" width="4.625" style="2" customWidth="1"/>
    <col min="4610" max="4610" width="14.625" style="2" customWidth="1"/>
    <col min="4611" max="4611" width="8.125" style="2" customWidth="1"/>
    <col min="4612" max="4612" width="3.625" style="2" customWidth="1"/>
    <col min="4613" max="4620" width="10.625" style="2" customWidth="1"/>
    <col min="4621" max="4621" width="8.625" style="2" customWidth="1"/>
    <col min="4622" max="4864" width="8.875" style="2"/>
    <col min="4865" max="4865" width="4.625" style="2" customWidth="1"/>
    <col min="4866" max="4866" width="14.625" style="2" customWidth="1"/>
    <col min="4867" max="4867" width="8.125" style="2" customWidth="1"/>
    <col min="4868" max="4868" width="3.625" style="2" customWidth="1"/>
    <col min="4869" max="4876" width="10.625" style="2" customWidth="1"/>
    <col min="4877" max="4877" width="8.625" style="2" customWidth="1"/>
    <col min="4878" max="5120" width="8.875" style="2"/>
    <col min="5121" max="5121" width="4.625" style="2" customWidth="1"/>
    <col min="5122" max="5122" width="14.625" style="2" customWidth="1"/>
    <col min="5123" max="5123" width="8.125" style="2" customWidth="1"/>
    <col min="5124" max="5124" width="3.625" style="2" customWidth="1"/>
    <col min="5125" max="5132" width="10.625" style="2" customWidth="1"/>
    <col min="5133" max="5133" width="8.625" style="2" customWidth="1"/>
    <col min="5134" max="5376" width="8.875" style="2"/>
    <col min="5377" max="5377" width="4.625" style="2" customWidth="1"/>
    <col min="5378" max="5378" width="14.625" style="2" customWidth="1"/>
    <col min="5379" max="5379" width="8.125" style="2" customWidth="1"/>
    <col min="5380" max="5380" width="3.625" style="2" customWidth="1"/>
    <col min="5381" max="5388" width="10.625" style="2" customWidth="1"/>
    <col min="5389" max="5389" width="8.625" style="2" customWidth="1"/>
    <col min="5390" max="5632" width="8.875" style="2"/>
    <col min="5633" max="5633" width="4.625" style="2" customWidth="1"/>
    <col min="5634" max="5634" width="14.625" style="2" customWidth="1"/>
    <col min="5635" max="5635" width="8.125" style="2" customWidth="1"/>
    <col min="5636" max="5636" width="3.625" style="2" customWidth="1"/>
    <col min="5637" max="5644" width="10.625" style="2" customWidth="1"/>
    <col min="5645" max="5645" width="8.625" style="2" customWidth="1"/>
    <col min="5646" max="5888" width="8.875" style="2"/>
    <col min="5889" max="5889" width="4.625" style="2" customWidth="1"/>
    <col min="5890" max="5890" width="14.625" style="2" customWidth="1"/>
    <col min="5891" max="5891" width="8.125" style="2" customWidth="1"/>
    <col min="5892" max="5892" width="3.625" style="2" customWidth="1"/>
    <col min="5893" max="5900" width="10.625" style="2" customWidth="1"/>
    <col min="5901" max="5901" width="8.625" style="2" customWidth="1"/>
    <col min="5902" max="6144" width="8.875" style="2"/>
    <col min="6145" max="6145" width="4.625" style="2" customWidth="1"/>
    <col min="6146" max="6146" width="14.625" style="2" customWidth="1"/>
    <col min="6147" max="6147" width="8.125" style="2" customWidth="1"/>
    <col min="6148" max="6148" width="3.625" style="2" customWidth="1"/>
    <col min="6149" max="6156" width="10.625" style="2" customWidth="1"/>
    <col min="6157" max="6157" width="8.625" style="2" customWidth="1"/>
    <col min="6158" max="6400" width="8.875" style="2"/>
    <col min="6401" max="6401" width="4.625" style="2" customWidth="1"/>
    <col min="6402" max="6402" width="14.625" style="2" customWidth="1"/>
    <col min="6403" max="6403" width="8.125" style="2" customWidth="1"/>
    <col min="6404" max="6404" width="3.625" style="2" customWidth="1"/>
    <col min="6405" max="6412" width="10.625" style="2" customWidth="1"/>
    <col min="6413" max="6413" width="8.625" style="2" customWidth="1"/>
    <col min="6414" max="6656" width="8.875" style="2"/>
    <col min="6657" max="6657" width="4.625" style="2" customWidth="1"/>
    <col min="6658" max="6658" width="14.625" style="2" customWidth="1"/>
    <col min="6659" max="6659" width="8.125" style="2" customWidth="1"/>
    <col min="6660" max="6660" width="3.625" style="2" customWidth="1"/>
    <col min="6661" max="6668" width="10.625" style="2" customWidth="1"/>
    <col min="6669" max="6669" width="8.625" style="2" customWidth="1"/>
    <col min="6670" max="6912" width="8.875" style="2"/>
    <col min="6913" max="6913" width="4.625" style="2" customWidth="1"/>
    <col min="6914" max="6914" width="14.625" style="2" customWidth="1"/>
    <col min="6915" max="6915" width="8.125" style="2" customWidth="1"/>
    <col min="6916" max="6916" width="3.625" style="2" customWidth="1"/>
    <col min="6917" max="6924" width="10.625" style="2" customWidth="1"/>
    <col min="6925" max="6925" width="8.625" style="2" customWidth="1"/>
    <col min="6926" max="7168" width="8.875" style="2"/>
    <col min="7169" max="7169" width="4.625" style="2" customWidth="1"/>
    <col min="7170" max="7170" width="14.625" style="2" customWidth="1"/>
    <col min="7171" max="7171" width="8.125" style="2" customWidth="1"/>
    <col min="7172" max="7172" width="3.625" style="2" customWidth="1"/>
    <col min="7173" max="7180" width="10.625" style="2" customWidth="1"/>
    <col min="7181" max="7181" width="8.625" style="2" customWidth="1"/>
    <col min="7182" max="7424" width="8.875" style="2"/>
    <col min="7425" max="7425" width="4.625" style="2" customWidth="1"/>
    <col min="7426" max="7426" width="14.625" style="2" customWidth="1"/>
    <col min="7427" max="7427" width="8.125" style="2" customWidth="1"/>
    <col min="7428" max="7428" width="3.625" style="2" customWidth="1"/>
    <col min="7429" max="7436" width="10.625" style="2" customWidth="1"/>
    <col min="7437" max="7437" width="8.625" style="2" customWidth="1"/>
    <col min="7438" max="7680" width="8.875" style="2"/>
    <col min="7681" max="7681" width="4.625" style="2" customWidth="1"/>
    <col min="7682" max="7682" width="14.625" style="2" customWidth="1"/>
    <col min="7683" max="7683" width="8.125" style="2" customWidth="1"/>
    <col min="7684" max="7684" width="3.625" style="2" customWidth="1"/>
    <col min="7685" max="7692" width="10.625" style="2" customWidth="1"/>
    <col min="7693" max="7693" width="8.625" style="2" customWidth="1"/>
    <col min="7694" max="7936" width="8.875" style="2"/>
    <col min="7937" max="7937" width="4.625" style="2" customWidth="1"/>
    <col min="7938" max="7938" width="14.625" style="2" customWidth="1"/>
    <col min="7939" max="7939" width="8.125" style="2" customWidth="1"/>
    <col min="7940" max="7940" width="3.625" style="2" customWidth="1"/>
    <col min="7941" max="7948" width="10.625" style="2" customWidth="1"/>
    <col min="7949" max="7949" width="8.625" style="2" customWidth="1"/>
    <col min="7950" max="8192" width="8.875" style="2"/>
    <col min="8193" max="8193" width="4.625" style="2" customWidth="1"/>
    <col min="8194" max="8194" width="14.625" style="2" customWidth="1"/>
    <col min="8195" max="8195" width="8.125" style="2" customWidth="1"/>
    <col min="8196" max="8196" width="3.625" style="2" customWidth="1"/>
    <col min="8197" max="8204" width="10.625" style="2" customWidth="1"/>
    <col min="8205" max="8205" width="8.625" style="2" customWidth="1"/>
    <col min="8206" max="8448" width="8.875" style="2"/>
    <col min="8449" max="8449" width="4.625" style="2" customWidth="1"/>
    <col min="8450" max="8450" width="14.625" style="2" customWidth="1"/>
    <col min="8451" max="8451" width="8.125" style="2" customWidth="1"/>
    <col min="8452" max="8452" width="3.625" style="2" customWidth="1"/>
    <col min="8453" max="8460" width="10.625" style="2" customWidth="1"/>
    <col min="8461" max="8461" width="8.625" style="2" customWidth="1"/>
    <col min="8462" max="8704" width="8.875" style="2"/>
    <col min="8705" max="8705" width="4.625" style="2" customWidth="1"/>
    <col min="8706" max="8706" width="14.625" style="2" customWidth="1"/>
    <col min="8707" max="8707" width="8.125" style="2" customWidth="1"/>
    <col min="8708" max="8708" width="3.625" style="2" customWidth="1"/>
    <col min="8709" max="8716" width="10.625" style="2" customWidth="1"/>
    <col min="8717" max="8717" width="8.625" style="2" customWidth="1"/>
    <col min="8718" max="8960" width="8.875" style="2"/>
    <col min="8961" max="8961" width="4.625" style="2" customWidth="1"/>
    <col min="8962" max="8962" width="14.625" style="2" customWidth="1"/>
    <col min="8963" max="8963" width="8.125" style="2" customWidth="1"/>
    <col min="8964" max="8964" width="3.625" style="2" customWidth="1"/>
    <col min="8965" max="8972" width="10.625" style="2" customWidth="1"/>
    <col min="8973" max="8973" width="8.625" style="2" customWidth="1"/>
    <col min="8974" max="9216" width="8.875" style="2"/>
    <col min="9217" max="9217" width="4.625" style="2" customWidth="1"/>
    <col min="9218" max="9218" width="14.625" style="2" customWidth="1"/>
    <col min="9219" max="9219" width="8.125" style="2" customWidth="1"/>
    <col min="9220" max="9220" width="3.625" style="2" customWidth="1"/>
    <col min="9221" max="9228" width="10.625" style="2" customWidth="1"/>
    <col min="9229" max="9229" width="8.625" style="2" customWidth="1"/>
    <col min="9230" max="9472" width="8.875" style="2"/>
    <col min="9473" max="9473" width="4.625" style="2" customWidth="1"/>
    <col min="9474" max="9474" width="14.625" style="2" customWidth="1"/>
    <col min="9475" max="9475" width="8.125" style="2" customWidth="1"/>
    <col min="9476" max="9476" width="3.625" style="2" customWidth="1"/>
    <col min="9477" max="9484" width="10.625" style="2" customWidth="1"/>
    <col min="9485" max="9485" width="8.625" style="2" customWidth="1"/>
    <col min="9486" max="9728" width="8.875" style="2"/>
    <col min="9729" max="9729" width="4.625" style="2" customWidth="1"/>
    <col min="9730" max="9730" width="14.625" style="2" customWidth="1"/>
    <col min="9731" max="9731" width="8.125" style="2" customWidth="1"/>
    <col min="9732" max="9732" width="3.625" style="2" customWidth="1"/>
    <col min="9733" max="9740" width="10.625" style="2" customWidth="1"/>
    <col min="9741" max="9741" width="8.625" style="2" customWidth="1"/>
    <col min="9742" max="9984" width="8.875" style="2"/>
    <col min="9985" max="9985" width="4.625" style="2" customWidth="1"/>
    <col min="9986" max="9986" width="14.625" style="2" customWidth="1"/>
    <col min="9987" max="9987" width="8.125" style="2" customWidth="1"/>
    <col min="9988" max="9988" width="3.625" style="2" customWidth="1"/>
    <col min="9989" max="9996" width="10.625" style="2" customWidth="1"/>
    <col min="9997" max="9997" width="8.625" style="2" customWidth="1"/>
    <col min="9998" max="10240" width="8.875" style="2"/>
    <col min="10241" max="10241" width="4.625" style="2" customWidth="1"/>
    <col min="10242" max="10242" width="14.625" style="2" customWidth="1"/>
    <col min="10243" max="10243" width="8.125" style="2" customWidth="1"/>
    <col min="10244" max="10244" width="3.625" style="2" customWidth="1"/>
    <col min="10245" max="10252" width="10.625" style="2" customWidth="1"/>
    <col min="10253" max="10253" width="8.625" style="2" customWidth="1"/>
    <col min="10254" max="10496" width="8.875" style="2"/>
    <col min="10497" max="10497" width="4.625" style="2" customWidth="1"/>
    <col min="10498" max="10498" width="14.625" style="2" customWidth="1"/>
    <col min="10499" max="10499" width="8.125" style="2" customWidth="1"/>
    <col min="10500" max="10500" width="3.625" style="2" customWidth="1"/>
    <col min="10501" max="10508" width="10.625" style="2" customWidth="1"/>
    <col min="10509" max="10509" width="8.625" style="2" customWidth="1"/>
    <col min="10510" max="10752" width="8.875" style="2"/>
    <col min="10753" max="10753" width="4.625" style="2" customWidth="1"/>
    <col min="10754" max="10754" width="14.625" style="2" customWidth="1"/>
    <col min="10755" max="10755" width="8.125" style="2" customWidth="1"/>
    <col min="10756" max="10756" width="3.625" style="2" customWidth="1"/>
    <col min="10757" max="10764" width="10.625" style="2" customWidth="1"/>
    <col min="10765" max="10765" width="8.625" style="2" customWidth="1"/>
    <col min="10766" max="11008" width="8.875" style="2"/>
    <col min="11009" max="11009" width="4.625" style="2" customWidth="1"/>
    <col min="11010" max="11010" width="14.625" style="2" customWidth="1"/>
    <col min="11011" max="11011" width="8.125" style="2" customWidth="1"/>
    <col min="11012" max="11012" width="3.625" style="2" customWidth="1"/>
    <col min="11013" max="11020" width="10.625" style="2" customWidth="1"/>
    <col min="11021" max="11021" width="8.625" style="2" customWidth="1"/>
    <col min="11022" max="11264" width="8.875" style="2"/>
    <col min="11265" max="11265" width="4.625" style="2" customWidth="1"/>
    <col min="11266" max="11266" width="14.625" style="2" customWidth="1"/>
    <col min="11267" max="11267" width="8.125" style="2" customWidth="1"/>
    <col min="11268" max="11268" width="3.625" style="2" customWidth="1"/>
    <col min="11269" max="11276" width="10.625" style="2" customWidth="1"/>
    <col min="11277" max="11277" width="8.625" style="2" customWidth="1"/>
    <col min="11278" max="11520" width="8.875" style="2"/>
    <col min="11521" max="11521" width="4.625" style="2" customWidth="1"/>
    <col min="11522" max="11522" width="14.625" style="2" customWidth="1"/>
    <col min="11523" max="11523" width="8.125" style="2" customWidth="1"/>
    <col min="11524" max="11524" width="3.625" style="2" customWidth="1"/>
    <col min="11525" max="11532" width="10.625" style="2" customWidth="1"/>
    <col min="11533" max="11533" width="8.625" style="2" customWidth="1"/>
    <col min="11534" max="11776" width="8.875" style="2"/>
    <col min="11777" max="11777" width="4.625" style="2" customWidth="1"/>
    <col min="11778" max="11778" width="14.625" style="2" customWidth="1"/>
    <col min="11779" max="11779" width="8.125" style="2" customWidth="1"/>
    <col min="11780" max="11780" width="3.625" style="2" customWidth="1"/>
    <col min="11781" max="11788" width="10.625" style="2" customWidth="1"/>
    <col min="11789" max="11789" width="8.625" style="2" customWidth="1"/>
    <col min="11790" max="12032" width="8.875" style="2"/>
    <col min="12033" max="12033" width="4.625" style="2" customWidth="1"/>
    <col min="12034" max="12034" width="14.625" style="2" customWidth="1"/>
    <col min="12035" max="12035" width="8.125" style="2" customWidth="1"/>
    <col min="12036" max="12036" width="3.625" style="2" customWidth="1"/>
    <col min="12037" max="12044" width="10.625" style="2" customWidth="1"/>
    <col min="12045" max="12045" width="8.625" style="2" customWidth="1"/>
    <col min="12046" max="12288" width="8.875" style="2"/>
    <col min="12289" max="12289" width="4.625" style="2" customWidth="1"/>
    <col min="12290" max="12290" width="14.625" style="2" customWidth="1"/>
    <col min="12291" max="12291" width="8.125" style="2" customWidth="1"/>
    <col min="12292" max="12292" width="3.625" style="2" customWidth="1"/>
    <col min="12293" max="12300" width="10.625" style="2" customWidth="1"/>
    <col min="12301" max="12301" width="8.625" style="2" customWidth="1"/>
    <col min="12302" max="12544" width="8.875" style="2"/>
    <col min="12545" max="12545" width="4.625" style="2" customWidth="1"/>
    <col min="12546" max="12546" width="14.625" style="2" customWidth="1"/>
    <col min="12547" max="12547" width="8.125" style="2" customWidth="1"/>
    <col min="12548" max="12548" width="3.625" style="2" customWidth="1"/>
    <col min="12549" max="12556" width="10.625" style="2" customWidth="1"/>
    <col min="12557" max="12557" width="8.625" style="2" customWidth="1"/>
    <col min="12558" max="12800" width="8.875" style="2"/>
    <col min="12801" max="12801" width="4.625" style="2" customWidth="1"/>
    <col min="12802" max="12802" width="14.625" style="2" customWidth="1"/>
    <col min="12803" max="12803" width="8.125" style="2" customWidth="1"/>
    <col min="12804" max="12804" width="3.625" style="2" customWidth="1"/>
    <col min="12805" max="12812" width="10.625" style="2" customWidth="1"/>
    <col min="12813" max="12813" width="8.625" style="2" customWidth="1"/>
    <col min="12814" max="13056" width="8.875" style="2"/>
    <col min="13057" max="13057" width="4.625" style="2" customWidth="1"/>
    <col min="13058" max="13058" width="14.625" style="2" customWidth="1"/>
    <col min="13059" max="13059" width="8.125" style="2" customWidth="1"/>
    <col min="13060" max="13060" width="3.625" style="2" customWidth="1"/>
    <col min="13061" max="13068" width="10.625" style="2" customWidth="1"/>
    <col min="13069" max="13069" width="8.625" style="2" customWidth="1"/>
    <col min="13070" max="13312" width="8.875" style="2"/>
    <col min="13313" max="13313" width="4.625" style="2" customWidth="1"/>
    <col min="13314" max="13314" width="14.625" style="2" customWidth="1"/>
    <col min="13315" max="13315" width="8.125" style="2" customWidth="1"/>
    <col min="13316" max="13316" width="3.625" style="2" customWidth="1"/>
    <col min="13317" max="13324" width="10.625" style="2" customWidth="1"/>
    <col min="13325" max="13325" width="8.625" style="2" customWidth="1"/>
    <col min="13326" max="13568" width="8.875" style="2"/>
    <col min="13569" max="13569" width="4.625" style="2" customWidth="1"/>
    <col min="13570" max="13570" width="14.625" style="2" customWidth="1"/>
    <col min="13571" max="13571" width="8.125" style="2" customWidth="1"/>
    <col min="13572" max="13572" width="3.625" style="2" customWidth="1"/>
    <col min="13573" max="13580" width="10.625" style="2" customWidth="1"/>
    <col min="13581" max="13581" width="8.625" style="2" customWidth="1"/>
    <col min="13582" max="13824" width="8.875" style="2"/>
    <col min="13825" max="13825" width="4.625" style="2" customWidth="1"/>
    <col min="13826" max="13826" width="14.625" style="2" customWidth="1"/>
    <col min="13827" max="13827" width="8.125" style="2" customWidth="1"/>
    <col min="13828" max="13828" width="3.625" style="2" customWidth="1"/>
    <col min="13829" max="13836" width="10.625" style="2" customWidth="1"/>
    <col min="13837" max="13837" width="8.625" style="2" customWidth="1"/>
    <col min="13838" max="14080" width="8.875" style="2"/>
    <col min="14081" max="14081" width="4.625" style="2" customWidth="1"/>
    <col min="14082" max="14082" width="14.625" style="2" customWidth="1"/>
    <col min="14083" max="14083" width="8.125" style="2" customWidth="1"/>
    <col min="14084" max="14084" width="3.625" style="2" customWidth="1"/>
    <col min="14085" max="14092" width="10.625" style="2" customWidth="1"/>
    <col min="14093" max="14093" width="8.625" style="2" customWidth="1"/>
    <col min="14094" max="14336" width="8.875" style="2"/>
    <col min="14337" max="14337" width="4.625" style="2" customWidth="1"/>
    <col min="14338" max="14338" width="14.625" style="2" customWidth="1"/>
    <col min="14339" max="14339" width="8.125" style="2" customWidth="1"/>
    <col min="14340" max="14340" width="3.625" style="2" customWidth="1"/>
    <col min="14341" max="14348" width="10.625" style="2" customWidth="1"/>
    <col min="14349" max="14349" width="8.625" style="2" customWidth="1"/>
    <col min="14350" max="14592" width="8.875" style="2"/>
    <col min="14593" max="14593" width="4.625" style="2" customWidth="1"/>
    <col min="14594" max="14594" width="14.625" style="2" customWidth="1"/>
    <col min="14595" max="14595" width="8.125" style="2" customWidth="1"/>
    <col min="14596" max="14596" width="3.625" style="2" customWidth="1"/>
    <col min="14597" max="14604" width="10.625" style="2" customWidth="1"/>
    <col min="14605" max="14605" width="8.625" style="2" customWidth="1"/>
    <col min="14606" max="14848" width="8.875" style="2"/>
    <col min="14849" max="14849" width="4.625" style="2" customWidth="1"/>
    <col min="14850" max="14850" width="14.625" style="2" customWidth="1"/>
    <col min="14851" max="14851" width="8.125" style="2" customWidth="1"/>
    <col min="14852" max="14852" width="3.625" style="2" customWidth="1"/>
    <col min="14853" max="14860" width="10.625" style="2" customWidth="1"/>
    <col min="14861" max="14861" width="8.625" style="2" customWidth="1"/>
    <col min="14862" max="15104" width="8.875" style="2"/>
    <col min="15105" max="15105" width="4.625" style="2" customWidth="1"/>
    <col min="15106" max="15106" width="14.625" style="2" customWidth="1"/>
    <col min="15107" max="15107" width="8.125" style="2" customWidth="1"/>
    <col min="15108" max="15108" width="3.625" style="2" customWidth="1"/>
    <col min="15109" max="15116" width="10.625" style="2" customWidth="1"/>
    <col min="15117" max="15117" width="8.625" style="2" customWidth="1"/>
    <col min="15118" max="15360" width="8.875" style="2"/>
    <col min="15361" max="15361" width="4.625" style="2" customWidth="1"/>
    <col min="15362" max="15362" width="14.625" style="2" customWidth="1"/>
    <col min="15363" max="15363" width="8.125" style="2" customWidth="1"/>
    <col min="15364" max="15364" width="3.625" style="2" customWidth="1"/>
    <col min="15365" max="15372" width="10.625" style="2" customWidth="1"/>
    <col min="15373" max="15373" width="8.625" style="2" customWidth="1"/>
    <col min="15374" max="15616" width="8.875" style="2"/>
    <col min="15617" max="15617" width="4.625" style="2" customWidth="1"/>
    <col min="15618" max="15618" width="14.625" style="2" customWidth="1"/>
    <col min="15619" max="15619" width="8.125" style="2" customWidth="1"/>
    <col min="15620" max="15620" width="3.625" style="2" customWidth="1"/>
    <col min="15621" max="15628" width="10.625" style="2" customWidth="1"/>
    <col min="15629" max="15629" width="8.625" style="2" customWidth="1"/>
    <col min="15630" max="15872" width="8.875" style="2"/>
    <col min="15873" max="15873" width="4.625" style="2" customWidth="1"/>
    <col min="15874" max="15874" width="14.625" style="2" customWidth="1"/>
    <col min="15875" max="15875" width="8.125" style="2" customWidth="1"/>
    <col min="15876" max="15876" width="3.625" style="2" customWidth="1"/>
    <col min="15877" max="15884" width="10.625" style="2" customWidth="1"/>
    <col min="15885" max="15885" width="8.625" style="2" customWidth="1"/>
    <col min="15886" max="16128" width="8.875" style="2"/>
    <col min="16129" max="16129" width="4.625" style="2" customWidth="1"/>
    <col min="16130" max="16130" width="14.625" style="2" customWidth="1"/>
    <col min="16131" max="16131" width="8.125" style="2" customWidth="1"/>
    <col min="16132" max="16132" width="3.625" style="2" customWidth="1"/>
    <col min="16133" max="16140" width="10.625" style="2" customWidth="1"/>
    <col min="16141" max="16141" width="8.625" style="2" customWidth="1"/>
    <col min="16142" max="16384" width="8.875" style="2"/>
  </cols>
  <sheetData>
    <row r="1" spans="1:13" ht="24.95" customHeight="1">
      <c r="A1" s="125" t="s">
        <v>22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24.95" customHeight="1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24.95" customHeight="1" thickBot="1">
      <c r="A3" s="126" t="s">
        <v>16</v>
      </c>
      <c r="B3" s="126"/>
      <c r="C3" s="126" t="e">
        <f>#REF!</f>
        <v>#REF!</v>
      </c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ht="24.95" customHeight="1">
      <c r="A4" s="127" t="s">
        <v>11</v>
      </c>
      <c r="B4" s="129" t="s">
        <v>17</v>
      </c>
      <c r="C4" s="129" t="s">
        <v>18</v>
      </c>
      <c r="D4" s="129" t="s">
        <v>2</v>
      </c>
      <c r="E4" s="131" t="s">
        <v>8</v>
      </c>
      <c r="F4" s="132"/>
      <c r="G4" s="131" t="s">
        <v>9</v>
      </c>
      <c r="H4" s="132"/>
      <c r="I4" s="131" t="s">
        <v>10</v>
      </c>
      <c r="J4" s="132"/>
      <c r="K4" s="131" t="s">
        <v>7</v>
      </c>
      <c r="L4" s="132"/>
      <c r="M4" s="133" t="s">
        <v>3</v>
      </c>
    </row>
    <row r="5" spans="1:13" ht="24.95" customHeight="1" thickBot="1">
      <c r="A5" s="128"/>
      <c r="B5" s="130"/>
      <c r="C5" s="130"/>
      <c r="D5" s="130"/>
      <c r="E5" s="6" t="s">
        <v>6</v>
      </c>
      <c r="F5" s="6" t="s">
        <v>5</v>
      </c>
      <c r="G5" s="6" t="s">
        <v>4</v>
      </c>
      <c r="H5" s="6" t="s">
        <v>5</v>
      </c>
      <c r="I5" s="6" t="s">
        <v>4</v>
      </c>
      <c r="J5" s="6" t="s">
        <v>5</v>
      </c>
      <c r="K5" s="35" t="s">
        <v>4</v>
      </c>
      <c r="L5" s="35" t="s">
        <v>5</v>
      </c>
      <c r="M5" s="134"/>
    </row>
    <row r="6" spans="1:13" ht="24.95" customHeight="1">
      <c r="A6" s="138" t="s">
        <v>19</v>
      </c>
      <c r="B6" s="139"/>
      <c r="C6" s="139"/>
      <c r="D6" s="140"/>
      <c r="E6" s="141">
        <f>SUM(E7)</f>
        <v>185979</v>
      </c>
      <c r="F6" s="142"/>
      <c r="G6" s="141">
        <f>SUM(G7)</f>
        <v>13795363</v>
      </c>
      <c r="H6" s="142"/>
      <c r="I6" s="141">
        <f>SUM(I7)</f>
        <v>0</v>
      </c>
      <c r="J6" s="142"/>
      <c r="K6" s="135">
        <f>SUM(E6:J6)</f>
        <v>13981342</v>
      </c>
      <c r="L6" s="135"/>
      <c r="M6" s="7"/>
    </row>
    <row r="7" spans="1:13" ht="24.95" customHeight="1">
      <c r="A7" s="143" t="s">
        <v>24</v>
      </c>
      <c r="B7" s="144"/>
      <c r="C7" s="144"/>
      <c r="D7" s="145"/>
      <c r="E7" s="136">
        <f>SUM(F8:F8)</f>
        <v>185979</v>
      </c>
      <c r="F7" s="137"/>
      <c r="G7" s="136">
        <f>SUM(H8:H8)</f>
        <v>13795363</v>
      </c>
      <c r="H7" s="137"/>
      <c r="I7" s="136">
        <f>SUM(J8:J8)</f>
        <v>0</v>
      </c>
      <c r="J7" s="137"/>
      <c r="K7" s="136">
        <f>SUM(E7:J7)</f>
        <v>13981342</v>
      </c>
      <c r="L7" s="137"/>
      <c r="M7" s="8"/>
    </row>
    <row r="8" spans="1:13" ht="24.95" customHeight="1">
      <c r="A8" s="24">
        <v>5</v>
      </c>
      <c r="B8" s="25" t="s">
        <v>73</v>
      </c>
      <c r="C8" s="9">
        <v>1</v>
      </c>
      <c r="D8" s="1" t="s">
        <v>20</v>
      </c>
      <c r="E8" s="5">
        <v>185979</v>
      </c>
      <c r="F8" s="23">
        <v>185979</v>
      </c>
      <c r="G8" s="22">
        <v>13795363</v>
      </c>
      <c r="H8" s="23">
        <v>13795363</v>
      </c>
      <c r="I8" s="22">
        <v>0</v>
      </c>
      <c r="J8" s="23">
        <v>0</v>
      </c>
      <c r="K8" s="23">
        <v>13981342</v>
      </c>
      <c r="L8" s="23">
        <v>13981342</v>
      </c>
      <c r="M8" s="10"/>
    </row>
    <row r="9" spans="1:13" s="19" customFormat="1" ht="24.95" customHeight="1">
      <c r="A9" s="146" t="s">
        <v>34</v>
      </c>
      <c r="B9" s="147"/>
      <c r="C9" s="147"/>
      <c r="D9" s="148"/>
      <c r="E9" s="141">
        <f>SUM(F10:F12)</f>
        <v>0</v>
      </c>
      <c r="F9" s="142"/>
      <c r="G9" s="141">
        <f>SUM(H10:H12)</f>
        <v>0</v>
      </c>
      <c r="H9" s="142"/>
      <c r="I9" s="141">
        <f>SUM(J10:J12)</f>
        <v>18791897.774999999</v>
      </c>
      <c r="J9" s="142"/>
      <c r="K9" s="141">
        <f>SUM(E9:J9)</f>
        <v>18791897.774999999</v>
      </c>
      <c r="L9" s="142"/>
      <c r="M9" s="7"/>
    </row>
    <row r="10" spans="1:13" s="19" customFormat="1" ht="24.95" customHeight="1">
      <c r="A10" s="24"/>
      <c r="B10" s="25" t="s">
        <v>35</v>
      </c>
      <c r="C10" s="37">
        <v>112.64099999999999</v>
      </c>
      <c r="D10" s="38" t="s">
        <v>12</v>
      </c>
      <c r="E10" s="20"/>
      <c r="F10" s="23"/>
      <c r="G10" s="27"/>
      <c r="H10" s="23"/>
      <c r="I10" s="27">
        <v>13660</v>
      </c>
      <c r="J10" s="23">
        <v>1538676.0599999998</v>
      </c>
      <c r="K10" s="27"/>
      <c r="L10" s="23">
        <v>1538676.0599999998</v>
      </c>
      <c r="M10" s="26"/>
    </row>
    <row r="11" spans="1:13" s="19" customFormat="1" ht="24.95" customHeight="1">
      <c r="A11" s="24"/>
      <c r="B11" s="25" t="s">
        <v>36</v>
      </c>
      <c r="C11" s="37">
        <v>35.732999999999997</v>
      </c>
      <c r="D11" s="38" t="s">
        <v>12</v>
      </c>
      <c r="E11" s="20"/>
      <c r="F11" s="23"/>
      <c r="G11" s="27"/>
      <c r="H11" s="23"/>
      <c r="I11" s="27">
        <v>30855</v>
      </c>
      <c r="J11" s="23">
        <v>1102541.7149999999</v>
      </c>
      <c r="K11" s="27"/>
      <c r="L11" s="23">
        <v>1102541.7149999999</v>
      </c>
      <c r="M11" s="26"/>
    </row>
    <row r="12" spans="1:13" s="19" customFormat="1" ht="24.95" customHeight="1">
      <c r="A12" s="24"/>
      <c r="B12" s="25" t="s">
        <v>37</v>
      </c>
      <c r="C12" s="37">
        <v>76.908000000000001</v>
      </c>
      <c r="D12" s="38" t="s">
        <v>12</v>
      </c>
      <c r="E12" s="20"/>
      <c r="F12" s="23"/>
      <c r="G12" s="27"/>
      <c r="H12" s="23"/>
      <c r="I12" s="27">
        <v>210000</v>
      </c>
      <c r="J12" s="23">
        <v>16150680</v>
      </c>
      <c r="K12" s="27"/>
      <c r="L12" s="23">
        <v>16150680</v>
      </c>
      <c r="M12" s="26"/>
    </row>
  </sheetData>
  <mergeCells count="27">
    <mergeCell ref="K6:L6"/>
    <mergeCell ref="K7:L7"/>
    <mergeCell ref="A6:D6"/>
    <mergeCell ref="G9:H9"/>
    <mergeCell ref="E6:F6"/>
    <mergeCell ref="G6:H6"/>
    <mergeCell ref="I6:J6"/>
    <mergeCell ref="A7:D7"/>
    <mergeCell ref="E7:F7"/>
    <mergeCell ref="G7:H7"/>
    <mergeCell ref="I7:J7"/>
    <mergeCell ref="I9:J9"/>
    <mergeCell ref="K9:L9"/>
    <mergeCell ref="A9:D9"/>
    <mergeCell ref="E9:F9"/>
    <mergeCell ref="A1:M2"/>
    <mergeCell ref="A3:B3"/>
    <mergeCell ref="C3:M3"/>
    <mergeCell ref="A4:A5"/>
    <mergeCell ref="B4:B5"/>
    <mergeCell ref="C4:C5"/>
    <mergeCell ref="D4:D5"/>
    <mergeCell ref="E4:F4"/>
    <mergeCell ref="G4:H4"/>
    <mergeCell ref="I4:J4"/>
    <mergeCell ref="M4:M5"/>
    <mergeCell ref="K4:L4"/>
  </mergeCells>
  <phoneticPr fontId="2" type="noConversion"/>
  <printOptions horizontalCentered="1"/>
  <pageMargins left="0.31" right="0.31" top="0.75" bottom="0.35" header="0.31" footer="0.31"/>
  <pageSetup paperSize="9" scale="73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FF0000"/>
  </sheetPr>
  <dimension ref="A1:N11"/>
  <sheetViews>
    <sheetView view="pageBreakPreview" zoomScale="115" zoomScaleNormal="140" zoomScaleSheetLayoutView="115" zoomScalePageLayoutView="140" workbookViewId="0">
      <pane ySplit="4" topLeftCell="A5" activePane="bottomLeft" state="frozen"/>
      <selection pane="bottomLeft" activeCell="B12" sqref="B12"/>
    </sheetView>
  </sheetViews>
  <sheetFormatPr defaultColWidth="8.875" defaultRowHeight="24.95" customHeight="1"/>
  <cols>
    <col min="1" max="1" width="20.125" style="3" customWidth="1"/>
    <col min="2" max="2" width="18.625" style="17" customWidth="1"/>
    <col min="3" max="3" width="10.625" style="3" customWidth="1"/>
    <col min="4" max="4" width="7.125" style="4" customWidth="1"/>
    <col min="5" max="5" width="3.625" style="3" customWidth="1"/>
    <col min="6" max="6" width="9.625" style="18" customWidth="1"/>
    <col min="7" max="7" width="9.625" style="2" customWidth="1"/>
    <col min="8" max="8" width="9.625" style="18" customWidth="1"/>
    <col min="9" max="9" width="9.625" style="2" customWidth="1"/>
    <col min="10" max="10" width="9.625" style="18" customWidth="1"/>
    <col min="11" max="11" width="9.625" style="2" customWidth="1"/>
    <col min="12" max="12" width="9.625" style="18" customWidth="1"/>
    <col min="13" max="13" width="9.625" style="19" customWidth="1"/>
    <col min="14" max="14" width="9.625" style="2" customWidth="1"/>
    <col min="15" max="256" width="8.875" style="2"/>
    <col min="257" max="257" width="5.625" style="2" customWidth="1"/>
    <col min="258" max="258" width="18.625" style="2" customWidth="1"/>
    <col min="259" max="259" width="10.625" style="2" customWidth="1"/>
    <col min="260" max="260" width="7.125" style="2" customWidth="1"/>
    <col min="261" max="261" width="3.625" style="2" customWidth="1"/>
    <col min="262" max="270" width="9.625" style="2" customWidth="1"/>
    <col min="271" max="512" width="8.875" style="2"/>
    <col min="513" max="513" width="5.625" style="2" customWidth="1"/>
    <col min="514" max="514" width="18.625" style="2" customWidth="1"/>
    <col min="515" max="515" width="10.625" style="2" customWidth="1"/>
    <col min="516" max="516" width="7.125" style="2" customWidth="1"/>
    <col min="517" max="517" width="3.625" style="2" customWidth="1"/>
    <col min="518" max="526" width="9.625" style="2" customWidth="1"/>
    <col min="527" max="768" width="8.875" style="2"/>
    <col min="769" max="769" width="5.625" style="2" customWidth="1"/>
    <col min="770" max="770" width="18.625" style="2" customWidth="1"/>
    <col min="771" max="771" width="10.625" style="2" customWidth="1"/>
    <col min="772" max="772" width="7.125" style="2" customWidth="1"/>
    <col min="773" max="773" width="3.625" style="2" customWidth="1"/>
    <col min="774" max="782" width="9.625" style="2" customWidth="1"/>
    <col min="783" max="1024" width="8.875" style="2"/>
    <col min="1025" max="1025" width="5.625" style="2" customWidth="1"/>
    <col min="1026" max="1026" width="18.625" style="2" customWidth="1"/>
    <col min="1027" max="1027" width="10.625" style="2" customWidth="1"/>
    <col min="1028" max="1028" width="7.125" style="2" customWidth="1"/>
    <col min="1029" max="1029" width="3.625" style="2" customWidth="1"/>
    <col min="1030" max="1038" width="9.625" style="2" customWidth="1"/>
    <col min="1039" max="1280" width="8.875" style="2"/>
    <col min="1281" max="1281" width="5.625" style="2" customWidth="1"/>
    <col min="1282" max="1282" width="18.625" style="2" customWidth="1"/>
    <col min="1283" max="1283" width="10.625" style="2" customWidth="1"/>
    <col min="1284" max="1284" width="7.125" style="2" customWidth="1"/>
    <col min="1285" max="1285" width="3.625" style="2" customWidth="1"/>
    <col min="1286" max="1294" width="9.625" style="2" customWidth="1"/>
    <col min="1295" max="1536" width="8.875" style="2"/>
    <col min="1537" max="1537" width="5.625" style="2" customWidth="1"/>
    <col min="1538" max="1538" width="18.625" style="2" customWidth="1"/>
    <col min="1539" max="1539" width="10.625" style="2" customWidth="1"/>
    <col min="1540" max="1540" width="7.125" style="2" customWidth="1"/>
    <col min="1541" max="1541" width="3.625" style="2" customWidth="1"/>
    <col min="1542" max="1550" width="9.625" style="2" customWidth="1"/>
    <col min="1551" max="1792" width="8.875" style="2"/>
    <col min="1793" max="1793" width="5.625" style="2" customWidth="1"/>
    <col min="1794" max="1794" width="18.625" style="2" customWidth="1"/>
    <col min="1795" max="1795" width="10.625" style="2" customWidth="1"/>
    <col min="1796" max="1796" width="7.125" style="2" customWidth="1"/>
    <col min="1797" max="1797" width="3.625" style="2" customWidth="1"/>
    <col min="1798" max="1806" width="9.625" style="2" customWidth="1"/>
    <col min="1807" max="2048" width="8.875" style="2"/>
    <col min="2049" max="2049" width="5.625" style="2" customWidth="1"/>
    <col min="2050" max="2050" width="18.625" style="2" customWidth="1"/>
    <col min="2051" max="2051" width="10.625" style="2" customWidth="1"/>
    <col min="2052" max="2052" width="7.125" style="2" customWidth="1"/>
    <col min="2053" max="2053" width="3.625" style="2" customWidth="1"/>
    <col min="2054" max="2062" width="9.625" style="2" customWidth="1"/>
    <col min="2063" max="2304" width="8.875" style="2"/>
    <col min="2305" max="2305" width="5.625" style="2" customWidth="1"/>
    <col min="2306" max="2306" width="18.625" style="2" customWidth="1"/>
    <col min="2307" max="2307" width="10.625" style="2" customWidth="1"/>
    <col min="2308" max="2308" width="7.125" style="2" customWidth="1"/>
    <col min="2309" max="2309" width="3.625" style="2" customWidth="1"/>
    <col min="2310" max="2318" width="9.625" style="2" customWidth="1"/>
    <col min="2319" max="2560" width="8.875" style="2"/>
    <col min="2561" max="2561" width="5.625" style="2" customWidth="1"/>
    <col min="2562" max="2562" width="18.625" style="2" customWidth="1"/>
    <col min="2563" max="2563" width="10.625" style="2" customWidth="1"/>
    <col min="2564" max="2564" width="7.125" style="2" customWidth="1"/>
    <col min="2565" max="2565" width="3.625" style="2" customWidth="1"/>
    <col min="2566" max="2574" width="9.625" style="2" customWidth="1"/>
    <col min="2575" max="2816" width="8.875" style="2"/>
    <col min="2817" max="2817" width="5.625" style="2" customWidth="1"/>
    <col min="2818" max="2818" width="18.625" style="2" customWidth="1"/>
    <col min="2819" max="2819" width="10.625" style="2" customWidth="1"/>
    <col min="2820" max="2820" width="7.125" style="2" customWidth="1"/>
    <col min="2821" max="2821" width="3.625" style="2" customWidth="1"/>
    <col min="2822" max="2830" width="9.625" style="2" customWidth="1"/>
    <col min="2831" max="3072" width="8.875" style="2"/>
    <col min="3073" max="3073" width="5.625" style="2" customWidth="1"/>
    <col min="3074" max="3074" width="18.625" style="2" customWidth="1"/>
    <col min="3075" max="3075" width="10.625" style="2" customWidth="1"/>
    <col min="3076" max="3076" width="7.125" style="2" customWidth="1"/>
    <col min="3077" max="3077" width="3.625" style="2" customWidth="1"/>
    <col min="3078" max="3086" width="9.625" style="2" customWidth="1"/>
    <col min="3087" max="3328" width="8.875" style="2"/>
    <col min="3329" max="3329" width="5.625" style="2" customWidth="1"/>
    <col min="3330" max="3330" width="18.625" style="2" customWidth="1"/>
    <col min="3331" max="3331" width="10.625" style="2" customWidth="1"/>
    <col min="3332" max="3332" width="7.125" style="2" customWidth="1"/>
    <col min="3333" max="3333" width="3.625" style="2" customWidth="1"/>
    <col min="3334" max="3342" width="9.625" style="2" customWidth="1"/>
    <col min="3343" max="3584" width="8.875" style="2"/>
    <col min="3585" max="3585" width="5.625" style="2" customWidth="1"/>
    <col min="3586" max="3586" width="18.625" style="2" customWidth="1"/>
    <col min="3587" max="3587" width="10.625" style="2" customWidth="1"/>
    <col min="3588" max="3588" width="7.125" style="2" customWidth="1"/>
    <col min="3589" max="3589" width="3.625" style="2" customWidth="1"/>
    <col min="3590" max="3598" width="9.625" style="2" customWidth="1"/>
    <col min="3599" max="3840" width="8.875" style="2"/>
    <col min="3841" max="3841" width="5.625" style="2" customWidth="1"/>
    <col min="3842" max="3842" width="18.625" style="2" customWidth="1"/>
    <col min="3843" max="3843" width="10.625" style="2" customWidth="1"/>
    <col min="3844" max="3844" width="7.125" style="2" customWidth="1"/>
    <col min="3845" max="3845" width="3.625" style="2" customWidth="1"/>
    <col min="3846" max="3854" width="9.625" style="2" customWidth="1"/>
    <col min="3855" max="4096" width="8.875" style="2"/>
    <col min="4097" max="4097" width="5.625" style="2" customWidth="1"/>
    <col min="4098" max="4098" width="18.625" style="2" customWidth="1"/>
    <col min="4099" max="4099" width="10.625" style="2" customWidth="1"/>
    <col min="4100" max="4100" width="7.125" style="2" customWidth="1"/>
    <col min="4101" max="4101" width="3.625" style="2" customWidth="1"/>
    <col min="4102" max="4110" width="9.625" style="2" customWidth="1"/>
    <col min="4111" max="4352" width="8.875" style="2"/>
    <col min="4353" max="4353" width="5.625" style="2" customWidth="1"/>
    <col min="4354" max="4354" width="18.625" style="2" customWidth="1"/>
    <col min="4355" max="4355" width="10.625" style="2" customWidth="1"/>
    <col min="4356" max="4356" width="7.125" style="2" customWidth="1"/>
    <col min="4357" max="4357" width="3.625" style="2" customWidth="1"/>
    <col min="4358" max="4366" width="9.625" style="2" customWidth="1"/>
    <col min="4367" max="4608" width="8.875" style="2"/>
    <col min="4609" max="4609" width="5.625" style="2" customWidth="1"/>
    <col min="4610" max="4610" width="18.625" style="2" customWidth="1"/>
    <col min="4611" max="4611" width="10.625" style="2" customWidth="1"/>
    <col min="4612" max="4612" width="7.125" style="2" customWidth="1"/>
    <col min="4613" max="4613" width="3.625" style="2" customWidth="1"/>
    <col min="4614" max="4622" width="9.625" style="2" customWidth="1"/>
    <col min="4623" max="4864" width="8.875" style="2"/>
    <col min="4865" max="4865" width="5.625" style="2" customWidth="1"/>
    <col min="4866" max="4866" width="18.625" style="2" customWidth="1"/>
    <col min="4867" max="4867" width="10.625" style="2" customWidth="1"/>
    <col min="4868" max="4868" width="7.125" style="2" customWidth="1"/>
    <col min="4869" max="4869" width="3.625" style="2" customWidth="1"/>
    <col min="4870" max="4878" width="9.625" style="2" customWidth="1"/>
    <col min="4879" max="5120" width="8.875" style="2"/>
    <col min="5121" max="5121" width="5.625" style="2" customWidth="1"/>
    <col min="5122" max="5122" width="18.625" style="2" customWidth="1"/>
    <col min="5123" max="5123" width="10.625" style="2" customWidth="1"/>
    <col min="5124" max="5124" width="7.125" style="2" customWidth="1"/>
    <col min="5125" max="5125" width="3.625" style="2" customWidth="1"/>
    <col min="5126" max="5134" width="9.625" style="2" customWidth="1"/>
    <col min="5135" max="5376" width="8.875" style="2"/>
    <col min="5377" max="5377" width="5.625" style="2" customWidth="1"/>
    <col min="5378" max="5378" width="18.625" style="2" customWidth="1"/>
    <col min="5379" max="5379" width="10.625" style="2" customWidth="1"/>
    <col min="5380" max="5380" width="7.125" style="2" customWidth="1"/>
    <col min="5381" max="5381" width="3.625" style="2" customWidth="1"/>
    <col min="5382" max="5390" width="9.625" style="2" customWidth="1"/>
    <col min="5391" max="5632" width="8.875" style="2"/>
    <col min="5633" max="5633" width="5.625" style="2" customWidth="1"/>
    <col min="5634" max="5634" width="18.625" style="2" customWidth="1"/>
    <col min="5635" max="5635" width="10.625" style="2" customWidth="1"/>
    <col min="5636" max="5636" width="7.125" style="2" customWidth="1"/>
    <col min="5637" max="5637" width="3.625" style="2" customWidth="1"/>
    <col min="5638" max="5646" width="9.625" style="2" customWidth="1"/>
    <col min="5647" max="5888" width="8.875" style="2"/>
    <col min="5889" max="5889" width="5.625" style="2" customWidth="1"/>
    <col min="5890" max="5890" width="18.625" style="2" customWidth="1"/>
    <col min="5891" max="5891" width="10.625" style="2" customWidth="1"/>
    <col min="5892" max="5892" width="7.125" style="2" customWidth="1"/>
    <col min="5893" max="5893" width="3.625" style="2" customWidth="1"/>
    <col min="5894" max="5902" width="9.625" style="2" customWidth="1"/>
    <col min="5903" max="6144" width="8.875" style="2"/>
    <col min="6145" max="6145" width="5.625" style="2" customWidth="1"/>
    <col min="6146" max="6146" width="18.625" style="2" customWidth="1"/>
    <col min="6147" max="6147" width="10.625" style="2" customWidth="1"/>
    <col min="6148" max="6148" width="7.125" style="2" customWidth="1"/>
    <col min="6149" max="6149" width="3.625" style="2" customWidth="1"/>
    <col min="6150" max="6158" width="9.625" style="2" customWidth="1"/>
    <col min="6159" max="6400" width="8.875" style="2"/>
    <col min="6401" max="6401" width="5.625" style="2" customWidth="1"/>
    <col min="6402" max="6402" width="18.625" style="2" customWidth="1"/>
    <col min="6403" max="6403" width="10.625" style="2" customWidth="1"/>
    <col min="6404" max="6404" width="7.125" style="2" customWidth="1"/>
    <col min="6405" max="6405" width="3.625" style="2" customWidth="1"/>
    <col min="6406" max="6414" width="9.625" style="2" customWidth="1"/>
    <col min="6415" max="6656" width="8.875" style="2"/>
    <col min="6657" max="6657" width="5.625" style="2" customWidth="1"/>
    <col min="6658" max="6658" width="18.625" style="2" customWidth="1"/>
    <col min="6659" max="6659" width="10.625" style="2" customWidth="1"/>
    <col min="6660" max="6660" width="7.125" style="2" customWidth="1"/>
    <col min="6661" max="6661" width="3.625" style="2" customWidth="1"/>
    <col min="6662" max="6670" width="9.625" style="2" customWidth="1"/>
    <col min="6671" max="6912" width="8.875" style="2"/>
    <col min="6913" max="6913" width="5.625" style="2" customWidth="1"/>
    <col min="6914" max="6914" width="18.625" style="2" customWidth="1"/>
    <col min="6915" max="6915" width="10.625" style="2" customWidth="1"/>
    <col min="6916" max="6916" width="7.125" style="2" customWidth="1"/>
    <col min="6917" max="6917" width="3.625" style="2" customWidth="1"/>
    <col min="6918" max="6926" width="9.625" style="2" customWidth="1"/>
    <col min="6927" max="7168" width="8.875" style="2"/>
    <col min="7169" max="7169" width="5.625" style="2" customWidth="1"/>
    <col min="7170" max="7170" width="18.625" style="2" customWidth="1"/>
    <col min="7171" max="7171" width="10.625" style="2" customWidth="1"/>
    <col min="7172" max="7172" width="7.125" style="2" customWidth="1"/>
    <col min="7173" max="7173" width="3.625" style="2" customWidth="1"/>
    <col min="7174" max="7182" width="9.625" style="2" customWidth="1"/>
    <col min="7183" max="7424" width="8.875" style="2"/>
    <col min="7425" max="7425" width="5.625" style="2" customWidth="1"/>
    <col min="7426" max="7426" width="18.625" style="2" customWidth="1"/>
    <col min="7427" max="7427" width="10.625" style="2" customWidth="1"/>
    <col min="7428" max="7428" width="7.125" style="2" customWidth="1"/>
    <col min="7429" max="7429" width="3.625" style="2" customWidth="1"/>
    <col min="7430" max="7438" width="9.625" style="2" customWidth="1"/>
    <col min="7439" max="7680" width="8.875" style="2"/>
    <col min="7681" max="7681" width="5.625" style="2" customWidth="1"/>
    <col min="7682" max="7682" width="18.625" style="2" customWidth="1"/>
    <col min="7683" max="7683" width="10.625" style="2" customWidth="1"/>
    <col min="7684" max="7684" width="7.125" style="2" customWidth="1"/>
    <col min="7685" max="7685" width="3.625" style="2" customWidth="1"/>
    <col min="7686" max="7694" width="9.625" style="2" customWidth="1"/>
    <col min="7695" max="7936" width="8.875" style="2"/>
    <col min="7937" max="7937" width="5.625" style="2" customWidth="1"/>
    <col min="7938" max="7938" width="18.625" style="2" customWidth="1"/>
    <col min="7939" max="7939" width="10.625" style="2" customWidth="1"/>
    <col min="7940" max="7940" width="7.125" style="2" customWidth="1"/>
    <col min="7941" max="7941" width="3.625" style="2" customWidth="1"/>
    <col min="7942" max="7950" width="9.625" style="2" customWidth="1"/>
    <col min="7951" max="8192" width="8.875" style="2"/>
    <col min="8193" max="8193" width="5.625" style="2" customWidth="1"/>
    <col min="8194" max="8194" width="18.625" style="2" customWidth="1"/>
    <col min="8195" max="8195" width="10.625" style="2" customWidth="1"/>
    <col min="8196" max="8196" width="7.125" style="2" customWidth="1"/>
    <col min="8197" max="8197" width="3.625" style="2" customWidth="1"/>
    <col min="8198" max="8206" width="9.625" style="2" customWidth="1"/>
    <col min="8207" max="8448" width="8.875" style="2"/>
    <col min="8449" max="8449" width="5.625" style="2" customWidth="1"/>
    <col min="8450" max="8450" width="18.625" style="2" customWidth="1"/>
    <col min="8451" max="8451" width="10.625" style="2" customWidth="1"/>
    <col min="8452" max="8452" width="7.125" style="2" customWidth="1"/>
    <col min="8453" max="8453" width="3.625" style="2" customWidth="1"/>
    <col min="8454" max="8462" width="9.625" style="2" customWidth="1"/>
    <col min="8463" max="8704" width="8.875" style="2"/>
    <col min="8705" max="8705" width="5.625" style="2" customWidth="1"/>
    <col min="8706" max="8706" width="18.625" style="2" customWidth="1"/>
    <col min="8707" max="8707" width="10.625" style="2" customWidth="1"/>
    <col min="8708" max="8708" width="7.125" style="2" customWidth="1"/>
    <col min="8709" max="8709" width="3.625" style="2" customWidth="1"/>
    <col min="8710" max="8718" width="9.625" style="2" customWidth="1"/>
    <col min="8719" max="8960" width="8.875" style="2"/>
    <col min="8961" max="8961" width="5.625" style="2" customWidth="1"/>
    <col min="8962" max="8962" width="18.625" style="2" customWidth="1"/>
    <col min="8963" max="8963" width="10.625" style="2" customWidth="1"/>
    <col min="8964" max="8964" width="7.125" style="2" customWidth="1"/>
    <col min="8965" max="8965" width="3.625" style="2" customWidth="1"/>
    <col min="8966" max="8974" width="9.625" style="2" customWidth="1"/>
    <col min="8975" max="9216" width="8.875" style="2"/>
    <col min="9217" max="9217" width="5.625" style="2" customWidth="1"/>
    <col min="9218" max="9218" width="18.625" style="2" customWidth="1"/>
    <col min="9219" max="9219" width="10.625" style="2" customWidth="1"/>
    <col min="9220" max="9220" width="7.125" style="2" customWidth="1"/>
    <col min="9221" max="9221" width="3.625" style="2" customWidth="1"/>
    <col min="9222" max="9230" width="9.625" style="2" customWidth="1"/>
    <col min="9231" max="9472" width="8.875" style="2"/>
    <col min="9473" max="9473" width="5.625" style="2" customWidth="1"/>
    <col min="9474" max="9474" width="18.625" style="2" customWidth="1"/>
    <col min="9475" max="9475" width="10.625" style="2" customWidth="1"/>
    <col min="9476" max="9476" width="7.125" style="2" customWidth="1"/>
    <col min="9477" max="9477" width="3.625" style="2" customWidth="1"/>
    <col min="9478" max="9486" width="9.625" style="2" customWidth="1"/>
    <col min="9487" max="9728" width="8.875" style="2"/>
    <col min="9729" max="9729" width="5.625" style="2" customWidth="1"/>
    <col min="9730" max="9730" width="18.625" style="2" customWidth="1"/>
    <col min="9731" max="9731" width="10.625" style="2" customWidth="1"/>
    <col min="9732" max="9732" width="7.125" style="2" customWidth="1"/>
    <col min="9733" max="9733" width="3.625" style="2" customWidth="1"/>
    <col min="9734" max="9742" width="9.625" style="2" customWidth="1"/>
    <col min="9743" max="9984" width="8.875" style="2"/>
    <col min="9985" max="9985" width="5.625" style="2" customWidth="1"/>
    <col min="9986" max="9986" width="18.625" style="2" customWidth="1"/>
    <col min="9987" max="9987" width="10.625" style="2" customWidth="1"/>
    <col min="9988" max="9988" width="7.125" style="2" customWidth="1"/>
    <col min="9989" max="9989" width="3.625" style="2" customWidth="1"/>
    <col min="9990" max="9998" width="9.625" style="2" customWidth="1"/>
    <col min="9999" max="10240" width="8.875" style="2"/>
    <col min="10241" max="10241" width="5.625" style="2" customWidth="1"/>
    <col min="10242" max="10242" width="18.625" style="2" customWidth="1"/>
    <col min="10243" max="10243" width="10.625" style="2" customWidth="1"/>
    <col min="10244" max="10244" width="7.125" style="2" customWidth="1"/>
    <col min="10245" max="10245" width="3.625" style="2" customWidth="1"/>
    <col min="10246" max="10254" width="9.625" style="2" customWidth="1"/>
    <col min="10255" max="10496" width="8.875" style="2"/>
    <col min="10497" max="10497" width="5.625" style="2" customWidth="1"/>
    <col min="10498" max="10498" width="18.625" style="2" customWidth="1"/>
    <col min="10499" max="10499" width="10.625" style="2" customWidth="1"/>
    <col min="10500" max="10500" width="7.125" style="2" customWidth="1"/>
    <col min="10501" max="10501" width="3.625" style="2" customWidth="1"/>
    <col min="10502" max="10510" width="9.625" style="2" customWidth="1"/>
    <col min="10511" max="10752" width="8.875" style="2"/>
    <col min="10753" max="10753" width="5.625" style="2" customWidth="1"/>
    <col min="10754" max="10754" width="18.625" style="2" customWidth="1"/>
    <col min="10755" max="10755" width="10.625" style="2" customWidth="1"/>
    <col min="10756" max="10756" width="7.125" style="2" customWidth="1"/>
    <col min="10757" max="10757" width="3.625" style="2" customWidth="1"/>
    <col min="10758" max="10766" width="9.625" style="2" customWidth="1"/>
    <col min="10767" max="11008" width="8.875" style="2"/>
    <col min="11009" max="11009" width="5.625" style="2" customWidth="1"/>
    <col min="11010" max="11010" width="18.625" style="2" customWidth="1"/>
    <col min="11011" max="11011" width="10.625" style="2" customWidth="1"/>
    <col min="11012" max="11012" width="7.125" style="2" customWidth="1"/>
    <col min="11013" max="11013" width="3.625" style="2" customWidth="1"/>
    <col min="11014" max="11022" width="9.625" style="2" customWidth="1"/>
    <col min="11023" max="11264" width="8.875" style="2"/>
    <col min="11265" max="11265" width="5.625" style="2" customWidth="1"/>
    <col min="11266" max="11266" width="18.625" style="2" customWidth="1"/>
    <col min="11267" max="11267" width="10.625" style="2" customWidth="1"/>
    <col min="11268" max="11268" width="7.125" style="2" customWidth="1"/>
    <col min="11269" max="11269" width="3.625" style="2" customWidth="1"/>
    <col min="11270" max="11278" width="9.625" style="2" customWidth="1"/>
    <col min="11279" max="11520" width="8.875" style="2"/>
    <col min="11521" max="11521" width="5.625" style="2" customWidth="1"/>
    <col min="11522" max="11522" width="18.625" style="2" customWidth="1"/>
    <col min="11523" max="11523" width="10.625" style="2" customWidth="1"/>
    <col min="11524" max="11524" width="7.125" style="2" customWidth="1"/>
    <col min="11525" max="11525" width="3.625" style="2" customWidth="1"/>
    <col min="11526" max="11534" width="9.625" style="2" customWidth="1"/>
    <col min="11535" max="11776" width="8.875" style="2"/>
    <col min="11777" max="11777" width="5.625" style="2" customWidth="1"/>
    <col min="11778" max="11778" width="18.625" style="2" customWidth="1"/>
    <col min="11779" max="11779" width="10.625" style="2" customWidth="1"/>
    <col min="11780" max="11780" width="7.125" style="2" customWidth="1"/>
    <col min="11781" max="11781" width="3.625" style="2" customWidth="1"/>
    <col min="11782" max="11790" width="9.625" style="2" customWidth="1"/>
    <col min="11791" max="12032" width="8.875" style="2"/>
    <col min="12033" max="12033" width="5.625" style="2" customWidth="1"/>
    <col min="12034" max="12034" width="18.625" style="2" customWidth="1"/>
    <col min="12035" max="12035" width="10.625" style="2" customWidth="1"/>
    <col min="12036" max="12036" width="7.125" style="2" customWidth="1"/>
    <col min="12037" max="12037" width="3.625" style="2" customWidth="1"/>
    <col min="12038" max="12046" width="9.625" style="2" customWidth="1"/>
    <col min="12047" max="12288" width="8.875" style="2"/>
    <col min="12289" max="12289" width="5.625" style="2" customWidth="1"/>
    <col min="12290" max="12290" width="18.625" style="2" customWidth="1"/>
    <col min="12291" max="12291" width="10.625" style="2" customWidth="1"/>
    <col min="12292" max="12292" width="7.125" style="2" customWidth="1"/>
    <col min="12293" max="12293" width="3.625" style="2" customWidth="1"/>
    <col min="12294" max="12302" width="9.625" style="2" customWidth="1"/>
    <col min="12303" max="12544" width="8.875" style="2"/>
    <col min="12545" max="12545" width="5.625" style="2" customWidth="1"/>
    <col min="12546" max="12546" width="18.625" style="2" customWidth="1"/>
    <col min="12547" max="12547" width="10.625" style="2" customWidth="1"/>
    <col min="12548" max="12548" width="7.125" style="2" customWidth="1"/>
    <col min="12549" max="12549" width="3.625" style="2" customWidth="1"/>
    <col min="12550" max="12558" width="9.625" style="2" customWidth="1"/>
    <col min="12559" max="12800" width="8.875" style="2"/>
    <col min="12801" max="12801" width="5.625" style="2" customWidth="1"/>
    <col min="12802" max="12802" width="18.625" style="2" customWidth="1"/>
    <col min="12803" max="12803" width="10.625" style="2" customWidth="1"/>
    <col min="12804" max="12804" width="7.125" style="2" customWidth="1"/>
    <col min="12805" max="12805" width="3.625" style="2" customWidth="1"/>
    <col min="12806" max="12814" width="9.625" style="2" customWidth="1"/>
    <col min="12815" max="13056" width="8.875" style="2"/>
    <col min="13057" max="13057" width="5.625" style="2" customWidth="1"/>
    <col min="13058" max="13058" width="18.625" style="2" customWidth="1"/>
    <col min="13059" max="13059" width="10.625" style="2" customWidth="1"/>
    <col min="13060" max="13060" width="7.125" style="2" customWidth="1"/>
    <col min="13061" max="13061" width="3.625" style="2" customWidth="1"/>
    <col min="13062" max="13070" width="9.625" style="2" customWidth="1"/>
    <col min="13071" max="13312" width="8.875" style="2"/>
    <col min="13313" max="13313" width="5.625" style="2" customWidth="1"/>
    <col min="13314" max="13314" width="18.625" style="2" customWidth="1"/>
    <col min="13315" max="13315" width="10.625" style="2" customWidth="1"/>
    <col min="13316" max="13316" width="7.125" style="2" customWidth="1"/>
    <col min="13317" max="13317" width="3.625" style="2" customWidth="1"/>
    <col min="13318" max="13326" width="9.625" style="2" customWidth="1"/>
    <col min="13327" max="13568" width="8.875" style="2"/>
    <col min="13569" max="13569" width="5.625" style="2" customWidth="1"/>
    <col min="13570" max="13570" width="18.625" style="2" customWidth="1"/>
    <col min="13571" max="13571" width="10.625" style="2" customWidth="1"/>
    <col min="13572" max="13572" width="7.125" style="2" customWidth="1"/>
    <col min="13573" max="13573" width="3.625" style="2" customWidth="1"/>
    <col min="13574" max="13582" width="9.625" style="2" customWidth="1"/>
    <col min="13583" max="13824" width="8.875" style="2"/>
    <col min="13825" max="13825" width="5.625" style="2" customWidth="1"/>
    <col min="13826" max="13826" width="18.625" style="2" customWidth="1"/>
    <col min="13827" max="13827" width="10.625" style="2" customWidth="1"/>
    <col min="13828" max="13828" width="7.125" style="2" customWidth="1"/>
    <col min="13829" max="13829" width="3.625" style="2" customWidth="1"/>
    <col min="13830" max="13838" width="9.625" style="2" customWidth="1"/>
    <col min="13839" max="14080" width="8.875" style="2"/>
    <col min="14081" max="14081" width="5.625" style="2" customWidth="1"/>
    <col min="14082" max="14082" width="18.625" style="2" customWidth="1"/>
    <col min="14083" max="14083" width="10.625" style="2" customWidth="1"/>
    <col min="14084" max="14084" width="7.125" style="2" customWidth="1"/>
    <col min="14085" max="14085" width="3.625" style="2" customWidth="1"/>
    <col min="14086" max="14094" width="9.625" style="2" customWidth="1"/>
    <col min="14095" max="14336" width="8.875" style="2"/>
    <col min="14337" max="14337" width="5.625" style="2" customWidth="1"/>
    <col min="14338" max="14338" width="18.625" style="2" customWidth="1"/>
    <col min="14339" max="14339" width="10.625" style="2" customWidth="1"/>
    <col min="14340" max="14340" width="7.125" style="2" customWidth="1"/>
    <col min="14341" max="14341" width="3.625" style="2" customWidth="1"/>
    <col min="14342" max="14350" width="9.625" style="2" customWidth="1"/>
    <col min="14351" max="14592" width="8.875" style="2"/>
    <col min="14593" max="14593" width="5.625" style="2" customWidth="1"/>
    <col min="14594" max="14594" width="18.625" style="2" customWidth="1"/>
    <col min="14595" max="14595" width="10.625" style="2" customWidth="1"/>
    <col min="14596" max="14596" width="7.125" style="2" customWidth="1"/>
    <col min="14597" max="14597" width="3.625" style="2" customWidth="1"/>
    <col min="14598" max="14606" width="9.625" style="2" customWidth="1"/>
    <col min="14607" max="14848" width="8.875" style="2"/>
    <col min="14849" max="14849" width="5.625" style="2" customWidth="1"/>
    <col min="14850" max="14850" width="18.625" style="2" customWidth="1"/>
    <col min="14851" max="14851" width="10.625" style="2" customWidth="1"/>
    <col min="14852" max="14852" width="7.125" style="2" customWidth="1"/>
    <col min="14853" max="14853" width="3.625" style="2" customWidth="1"/>
    <col min="14854" max="14862" width="9.625" style="2" customWidth="1"/>
    <col min="14863" max="15104" width="8.875" style="2"/>
    <col min="15105" max="15105" width="5.625" style="2" customWidth="1"/>
    <col min="15106" max="15106" width="18.625" style="2" customWidth="1"/>
    <col min="15107" max="15107" width="10.625" style="2" customWidth="1"/>
    <col min="15108" max="15108" width="7.125" style="2" customWidth="1"/>
    <col min="15109" max="15109" width="3.625" style="2" customWidth="1"/>
    <col min="15110" max="15118" width="9.625" style="2" customWidth="1"/>
    <col min="15119" max="15360" width="8.875" style="2"/>
    <col min="15361" max="15361" width="5.625" style="2" customWidth="1"/>
    <col min="15362" max="15362" width="18.625" style="2" customWidth="1"/>
    <col min="15363" max="15363" width="10.625" style="2" customWidth="1"/>
    <col min="15364" max="15364" width="7.125" style="2" customWidth="1"/>
    <col min="15365" max="15365" width="3.625" style="2" customWidth="1"/>
    <col min="15366" max="15374" width="9.625" style="2" customWidth="1"/>
    <col min="15375" max="15616" width="8.875" style="2"/>
    <col min="15617" max="15617" width="5.625" style="2" customWidth="1"/>
    <col min="15618" max="15618" width="18.625" style="2" customWidth="1"/>
    <col min="15619" max="15619" width="10.625" style="2" customWidth="1"/>
    <col min="15620" max="15620" width="7.125" style="2" customWidth="1"/>
    <col min="15621" max="15621" width="3.625" style="2" customWidth="1"/>
    <col min="15622" max="15630" width="9.625" style="2" customWidth="1"/>
    <col min="15631" max="15872" width="8.875" style="2"/>
    <col min="15873" max="15873" width="5.625" style="2" customWidth="1"/>
    <col min="15874" max="15874" width="18.625" style="2" customWidth="1"/>
    <col min="15875" max="15875" width="10.625" style="2" customWidth="1"/>
    <col min="15876" max="15876" width="7.125" style="2" customWidth="1"/>
    <col min="15877" max="15877" width="3.625" style="2" customWidth="1"/>
    <col min="15878" max="15886" width="9.625" style="2" customWidth="1"/>
    <col min="15887" max="16128" width="8.875" style="2"/>
    <col min="16129" max="16129" width="5.625" style="2" customWidth="1"/>
    <col min="16130" max="16130" width="18.625" style="2" customWidth="1"/>
    <col min="16131" max="16131" width="10.625" style="2" customWidth="1"/>
    <col min="16132" max="16132" width="7.125" style="2" customWidth="1"/>
    <col min="16133" max="16133" width="3.625" style="2" customWidth="1"/>
    <col min="16134" max="16142" width="9.625" style="2" customWidth="1"/>
    <col min="16143" max="16384" width="8.875" style="2"/>
  </cols>
  <sheetData>
    <row r="1" spans="1:14" ht="24.95" customHeight="1">
      <c r="A1" s="125" t="s">
        <v>14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4" ht="24.95" customHeight="1" thickBot="1">
      <c r="A2" s="149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</row>
    <row r="3" spans="1:14" ht="24.95" customHeight="1">
      <c r="A3" s="153" t="s">
        <v>15</v>
      </c>
      <c r="B3" s="150" t="s">
        <v>21</v>
      </c>
      <c r="C3" s="150" t="s">
        <v>0</v>
      </c>
      <c r="D3" s="150" t="s">
        <v>1</v>
      </c>
      <c r="E3" s="150" t="s">
        <v>2</v>
      </c>
      <c r="F3" s="150" t="s">
        <v>8</v>
      </c>
      <c r="G3" s="150"/>
      <c r="H3" s="150" t="s">
        <v>9</v>
      </c>
      <c r="I3" s="150"/>
      <c r="J3" s="150" t="s">
        <v>10</v>
      </c>
      <c r="K3" s="150"/>
      <c r="L3" s="150" t="s">
        <v>7</v>
      </c>
      <c r="M3" s="150"/>
      <c r="N3" s="151" t="s">
        <v>3</v>
      </c>
    </row>
    <row r="4" spans="1:14" ht="24.95" customHeight="1" thickBot="1">
      <c r="A4" s="154"/>
      <c r="B4" s="155"/>
      <c r="C4" s="156"/>
      <c r="D4" s="156"/>
      <c r="E4" s="156"/>
      <c r="F4" s="14" t="s">
        <v>6</v>
      </c>
      <c r="G4" s="14" t="s">
        <v>5</v>
      </c>
      <c r="H4" s="14" t="s">
        <v>4</v>
      </c>
      <c r="I4" s="14" t="s">
        <v>5</v>
      </c>
      <c r="J4" s="14" t="s">
        <v>4</v>
      </c>
      <c r="K4" s="14" t="s">
        <v>5</v>
      </c>
      <c r="L4" s="36" t="s">
        <v>4</v>
      </c>
      <c r="M4" s="36" t="s">
        <v>5</v>
      </c>
      <c r="N4" s="152"/>
    </row>
    <row r="5" spans="1:14" s="19" customFormat="1" ht="24.95" customHeight="1" thickBot="1">
      <c r="A5" s="30">
        <v>5</v>
      </c>
      <c r="B5" s="157" t="s">
        <v>75</v>
      </c>
      <c r="C5" s="157"/>
      <c r="D5" s="157"/>
      <c r="E5" s="157"/>
      <c r="F5" s="157"/>
      <c r="G5" s="157"/>
      <c r="H5" s="157"/>
      <c r="I5" s="157"/>
      <c r="J5" s="157"/>
      <c r="K5" s="157"/>
      <c r="L5" s="158"/>
      <c r="M5" s="158"/>
      <c r="N5" s="159"/>
    </row>
    <row r="6" spans="1:14" s="19" customFormat="1" ht="24.95" customHeight="1">
      <c r="A6" s="28" t="s">
        <v>74</v>
      </c>
      <c r="B6" s="15" t="s">
        <v>27</v>
      </c>
      <c r="C6" s="33" t="s">
        <v>31</v>
      </c>
      <c r="D6" s="11">
        <v>165.44</v>
      </c>
      <c r="E6" s="38" t="s">
        <v>28</v>
      </c>
      <c r="F6" s="39"/>
      <c r="G6" s="40">
        <v>0</v>
      </c>
      <c r="H6" s="41">
        <v>12494</v>
      </c>
      <c r="I6" s="40">
        <v>2067007</v>
      </c>
      <c r="J6" s="41"/>
      <c r="K6" s="40">
        <v>0</v>
      </c>
      <c r="L6" s="41">
        <v>12494</v>
      </c>
      <c r="M6" s="40">
        <v>2067007</v>
      </c>
      <c r="N6" s="29"/>
    </row>
    <row r="7" spans="1:14" s="19" customFormat="1" ht="24.95" customHeight="1">
      <c r="A7" s="28"/>
      <c r="B7" s="15" t="s">
        <v>25</v>
      </c>
      <c r="C7" s="33" t="s">
        <v>32</v>
      </c>
      <c r="D7" s="11">
        <v>187</v>
      </c>
      <c r="E7" s="38" t="s">
        <v>28</v>
      </c>
      <c r="F7" s="39"/>
      <c r="G7" s="40">
        <v>0</v>
      </c>
      <c r="H7" s="41">
        <v>41647</v>
      </c>
      <c r="I7" s="40">
        <v>7787989</v>
      </c>
      <c r="J7" s="41"/>
      <c r="K7" s="40">
        <v>0</v>
      </c>
      <c r="L7" s="41">
        <v>41647</v>
      </c>
      <c r="M7" s="40">
        <v>7787989</v>
      </c>
      <c r="N7" s="29"/>
    </row>
    <row r="8" spans="1:14" s="19" customFormat="1" ht="24.95" customHeight="1">
      <c r="A8" s="28"/>
      <c r="B8" s="15" t="s">
        <v>38</v>
      </c>
      <c r="C8" s="33"/>
      <c r="D8" s="11">
        <v>2</v>
      </c>
      <c r="E8" s="38" t="s">
        <v>39</v>
      </c>
      <c r="F8" s="39"/>
      <c r="G8" s="40">
        <v>0</v>
      </c>
      <c r="H8" s="40">
        <v>99882</v>
      </c>
      <c r="I8" s="40">
        <v>199764</v>
      </c>
      <c r="J8" s="41"/>
      <c r="K8" s="40">
        <v>0</v>
      </c>
      <c r="L8" s="41">
        <v>99882</v>
      </c>
      <c r="M8" s="40">
        <v>199764</v>
      </c>
      <c r="N8" s="29"/>
    </row>
    <row r="9" spans="1:14" s="19" customFormat="1" ht="24.95" customHeight="1">
      <c r="A9" s="28"/>
      <c r="B9" s="15" t="s">
        <v>26</v>
      </c>
      <c r="C9" s="33"/>
      <c r="D9" s="11">
        <v>3.556</v>
      </c>
      <c r="E9" s="38" t="s">
        <v>29</v>
      </c>
      <c r="F9" s="39">
        <v>52300</v>
      </c>
      <c r="G9" s="40">
        <v>185979</v>
      </c>
      <c r="H9" s="39">
        <v>458326</v>
      </c>
      <c r="I9" s="40">
        <v>1629807</v>
      </c>
      <c r="J9" s="39"/>
      <c r="K9" s="40">
        <v>0</v>
      </c>
      <c r="L9" s="41">
        <v>510626</v>
      </c>
      <c r="M9" s="40">
        <v>1815786</v>
      </c>
      <c r="N9" s="29"/>
    </row>
    <row r="10" spans="1:14" s="19" customFormat="1" ht="24.95" customHeight="1">
      <c r="A10" s="31"/>
      <c r="B10" s="16" t="s">
        <v>30</v>
      </c>
      <c r="C10" s="12" t="s">
        <v>33</v>
      </c>
      <c r="D10" s="13">
        <v>7.774</v>
      </c>
      <c r="E10" s="21" t="s">
        <v>13</v>
      </c>
      <c r="F10" s="42"/>
      <c r="G10" s="43">
        <v>0</v>
      </c>
      <c r="H10" s="44">
        <v>271520</v>
      </c>
      <c r="I10" s="43">
        <v>2110796</v>
      </c>
      <c r="J10" s="44"/>
      <c r="K10" s="43">
        <v>0</v>
      </c>
      <c r="L10" s="44">
        <v>271520</v>
      </c>
      <c r="M10" s="43">
        <v>2110796</v>
      </c>
      <c r="N10" s="32"/>
    </row>
    <row r="11" spans="1:14" ht="24.95" customHeight="1" thickBot="1">
      <c r="A11" s="160" t="s">
        <v>23</v>
      </c>
      <c r="B11" s="161"/>
      <c r="C11" s="161"/>
      <c r="D11" s="161"/>
      <c r="E11" s="161"/>
      <c r="F11" s="162">
        <v>185979</v>
      </c>
      <c r="G11" s="162"/>
      <c r="H11" s="162">
        <v>13795363</v>
      </c>
      <c r="I11" s="162"/>
      <c r="J11" s="162">
        <v>0</v>
      </c>
      <c r="K11" s="162"/>
      <c r="L11" s="162">
        <v>13981342</v>
      </c>
      <c r="M11" s="162"/>
      <c r="N11" s="34"/>
    </row>
  </sheetData>
  <mergeCells count="17">
    <mergeCell ref="B5:N5"/>
    <mergeCell ref="A11:E11"/>
    <mergeCell ref="F11:G11"/>
    <mergeCell ref="H11:I11"/>
    <mergeCell ref="L11:M11"/>
    <mergeCell ref="J11:K11"/>
    <mergeCell ref="A1:N2"/>
    <mergeCell ref="F3:G3"/>
    <mergeCell ref="H3:I3"/>
    <mergeCell ref="J3:K3"/>
    <mergeCell ref="N3:N4"/>
    <mergeCell ref="A3:A4"/>
    <mergeCell ref="L3:M3"/>
    <mergeCell ref="B3:B4"/>
    <mergeCell ref="C3:C4"/>
    <mergeCell ref="D3:D4"/>
    <mergeCell ref="E3:E4"/>
  </mergeCells>
  <phoneticPr fontId="2" type="noConversion"/>
  <printOptions horizontalCentered="1"/>
  <pageMargins left="0.31" right="0.31" top="0.75" bottom="0.35" header="0.31" footer="0.31"/>
  <pageSetup paperSize="8" scale="80" orientation="landscape" r:id="rId1"/>
  <extLst>
    <ext xmlns:mx="http://schemas.microsoft.com/office/mac/excel/2008/main" uri="{64002731-A6B0-56B0-2670-7721B7C09600}">
      <mx:PLV Mode="0" OnePage="0" WScale="47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공사원가계산서</vt:lpstr>
      <vt:lpstr>총괄내역서</vt:lpstr>
      <vt:lpstr>내역서</vt:lpstr>
      <vt:lpstr>내역서!Print_Area</vt:lpstr>
      <vt:lpstr>총괄내역서!Print_Area</vt:lpstr>
      <vt:lpstr>총괄내역서!Print_Titles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USER</cp:lastModifiedBy>
  <cp:lastPrinted>2016-11-01T23:48:35Z</cp:lastPrinted>
  <dcterms:created xsi:type="dcterms:W3CDTF">2011-12-22T07:51:02Z</dcterms:created>
  <dcterms:modified xsi:type="dcterms:W3CDTF">2016-11-01T23:48:39Z</dcterms:modified>
</cp:coreProperties>
</file>